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81" firstSheet="18" activeTab="18"/>
  </bookViews>
  <sheets>
    <sheet name="封面" sheetId="40" r:id="rId1"/>
    <sheet name="表单目录" sheetId="41" r:id="rId2"/>
    <sheet name="A000000 企业基础信息表" sheetId="42" r:id="rId3"/>
    <sheet name="基础信息表-代码表" sheetId="43" r:id="rId4"/>
    <sheet name="A100000 中华人民共和国企业所得税年度纳税申报表（A类）" sheetId="4" r:id="rId5"/>
    <sheet name="A101010 一般企业收入明细表" sheetId="5" r:id="rId6"/>
    <sheet name="A101020 金融企业收入明细表" sheetId="6" r:id="rId7"/>
    <sheet name="A102010 一般企业成本支出明细表" sheetId="7" r:id="rId8"/>
    <sheet name="A102020 金融企业支出明细表" sheetId="8" r:id="rId9"/>
    <sheet name="A103000 事业单位、民间非营利组织收入、支出明细表" sheetId="9" r:id="rId10"/>
    <sheet name="A104000 期间费用明细表" sheetId="10" r:id="rId11"/>
    <sheet name="A105000 纳税调整项目明细表" sheetId="11" r:id="rId12"/>
    <sheet name="A105010 视同销售和房地产开发企业特定业务纳税调整明细表" sheetId="12" r:id="rId13"/>
    <sheet name="A105020 未按权责发生制确认收入纳税调整明细表" sheetId="13" r:id="rId14"/>
    <sheet name="A105030 投资收益纳税调整明细表" sheetId="14" r:id="rId15"/>
    <sheet name="A105040 专项用途财政性资金纳税调整表" sheetId="15" r:id="rId16"/>
    <sheet name="A105050 职工薪酬支出及纳税调整明细表" sheetId="16" r:id="rId17"/>
    <sheet name="A105060 广告费和业务宣传费等跨年度纳税调整明细表" sheetId="17" r:id="rId18"/>
    <sheet name="A105070 捐赠支出及纳税调整明细表" sheetId="18" r:id="rId19"/>
    <sheet name="A105080 资产折旧、摊销纳税调整明细表" sheetId="19" r:id="rId20"/>
    <sheet name="A105090 资产损失税前扣除及纳税调整明细表" sheetId="20" r:id="rId21"/>
    <sheet name="A105100 企业重组及递延纳税事项纳税调整明细表" sheetId="21" r:id="rId22"/>
    <sheet name="A105110 政策性搬迁纳税调整明细表" sheetId="22" r:id="rId23"/>
    <sheet name="A105120 贷款损失准备金及纳税调整明细表" sheetId="23" r:id="rId24"/>
    <sheet name="A106000 企业所得税弥补亏损明细表" sheetId="24" r:id="rId25"/>
    <sheet name="A107010 免税、减计收入及加计扣除优惠明细表" sheetId="25" r:id="rId26"/>
    <sheet name="A107011符合条件的居民企业之间的股息、红利等权益性投资收" sheetId="26" r:id="rId27"/>
    <sheet name="A107012 研发费用加计扣除优惠明细表" sheetId="27" r:id="rId28"/>
    <sheet name="A107020 所得减免优惠明细表" sheetId="28" r:id="rId29"/>
    <sheet name="A107030 抵扣应纳税所得额明细表" sheetId="29" r:id="rId30"/>
    <sheet name="A107040 减免所得税优惠明细表" sheetId="30" r:id="rId31"/>
    <sheet name="A107041 高新技术企业优惠情况及明细表" sheetId="31" r:id="rId32"/>
    <sheet name="A107042 软件、集成电路企业优惠情况及明细表" sheetId="32" r:id="rId33"/>
    <sheet name="A107050 税额抵免税明细表" sheetId="33" r:id="rId34"/>
    <sheet name="A108000 境外所得税收抵免明细表" sheetId="34" r:id="rId35"/>
    <sheet name="A108010 境外所得纳税调整后所得明细表" sheetId="35" r:id="rId36"/>
    <sheet name="A108020 境外分支机构弥补亏损明细表" sheetId="36" r:id="rId37"/>
    <sheet name="A108030 跨年度结转抵免境外所得税明细表" sheetId="37" r:id="rId38"/>
    <sheet name="A109000 跨地区经营汇总纳税企业年度分摊企业所得税明细表" sheetId="38" r:id="rId39"/>
    <sheet name="A109010 企业所得税汇总纳税分支机构所得税分配表" sheetId="39" r:id="rId40"/>
  </sheets>
  <definedNames>
    <definedName name="_xlnm._FilterDatabase" localSheetId="29" hidden="1">'A107030 抵扣应纳税所得额明细表'!$A$5:$E$23</definedName>
    <definedName name="_bookmark23" localSheetId="32">'A107042 软件、集成电路企业优惠情况及明细表'!#REF!</definedName>
    <definedName name="_xlnm._FilterDatabase" localSheetId="28" hidden="1">'A107020 所得减免优惠明细表'!$A$6:$M$37</definedName>
    <definedName name="_xlnm.Print_Area" localSheetId="2">'A000000 企业基础信息表'!$A$1:$L$39</definedName>
    <definedName name="_xlnm.Print_Area" localSheetId="4">'A100000 中华人民共和国企业所得税年度纳税申报表（A类）'!$A$1:$D$42</definedName>
    <definedName name="_xlnm.Print_Area" localSheetId="5">'A101010 一般企业收入明细表'!$A$1:$C$30</definedName>
    <definedName name="_xlnm.Print_Area" localSheetId="6">'A101020 金融企业收入明细表'!$A$1:$C$46</definedName>
    <definedName name="_xlnm.Print_Area" localSheetId="7">'A102010 一般企业成本支出明细表'!$A$1:$C$30</definedName>
    <definedName name="_xlnm.Print_Area" localSheetId="8">'A102020 金融企业支出明细表'!$A$1:$C$43</definedName>
    <definedName name="_xlnm.Print_Area" localSheetId="10">'A104000 期间费用明细表'!$A$1:$H$32</definedName>
    <definedName name="_xlnm.Print_Area" localSheetId="11">'A105000 纳税调整项目明细表'!$A$1:$F$58</definedName>
    <definedName name="_xlnm.Print_Area" localSheetId="12">'A105010 视同销售和房地产开发企业特定业务纳税调整明细表'!$A$2:$D$34</definedName>
    <definedName name="_xlnm.Print_Area" localSheetId="13">'A105020 未按权责发生制确认收入纳税调整明细表'!$A$1:$H$20</definedName>
    <definedName name="_xlnm.Print_Area" localSheetId="14">'A105030 投资收益纳税调整明细表'!$A$1:$M$16</definedName>
    <definedName name="_xlnm.Print_Area" localSheetId="15">'A105040 专项用途财政性资金纳税调整表'!$A$1:$P$13</definedName>
    <definedName name="_xlnm.Print_Area" localSheetId="16">'A105050 职工薪酬支出及纳税调整明细表'!$A$1:$I$18</definedName>
    <definedName name="_xlnm.Print_Area" localSheetId="17">'A105060 广告费和业务宣传费等跨年度纳税调整明细表'!$A$2:$D$18</definedName>
    <definedName name="_xlnm.Print_Area" localSheetId="18">'A105070 捐赠支出及纳税调整明细表'!$A$2:$I$17</definedName>
    <definedName name="_xlnm.Print_Area" localSheetId="19">'A105080 资产折旧、摊销纳税调整明细表'!$A$1:$M$62</definedName>
    <definedName name="_xlnm.Print_Area" localSheetId="20">'A105090 资产损失税前扣除及纳税调整明细表'!$A$1:$I$35</definedName>
    <definedName name="_xlnm.Print_Area" localSheetId="21">'A105100 企业重组及递延纳税事项纳税调整明细表'!$A$1:$I$22</definedName>
    <definedName name="_xlnm.Print_Area" localSheetId="22">'A105110 政策性搬迁纳税调整明细表'!$A$1:$C$28</definedName>
    <definedName name="_xlnm.Print_Area" localSheetId="23">'A105120 贷款损失准备金及纳税调整明细表'!$A$1:$M$16</definedName>
    <definedName name="_xlnm.Print_Area" localSheetId="24">'A106000 企业所得税弥补亏损明细表'!$A$1:$N$18</definedName>
    <definedName name="_xlnm.Print_Area" localSheetId="25">'A107010 免税、减计收入及加计扣除优惠明细表'!$A$1:$C$39</definedName>
    <definedName name="_xlnm.Print_Area" localSheetId="26">A107011符合条件的居民企业之间的股息、红利等权益性投资收!$A$2:$R$19</definedName>
    <definedName name="_xlnm.Print_Area" localSheetId="28">'A107020 所得减免优惠明细表'!$A$1:$M$37</definedName>
    <definedName name="_xlnm.Print_Area" localSheetId="29">'A107030 抵扣应纳税所得额明细表'!$A$1:$E$23</definedName>
    <definedName name="_xlnm.Print_Area" localSheetId="30">'A107040 减免所得税优惠明细表'!$A$1:$C$59</definedName>
    <definedName name="_xlnm.Print_Area" localSheetId="32">'A107042 软件、集成电路企业优惠情况及明细表'!$A$1:$G$25</definedName>
    <definedName name="_xlnm.Print_Area" localSheetId="33">'A107050 税额抵免税明细表'!$A$1:$N$17</definedName>
    <definedName name="_xlnm.Print_Area" localSheetId="34">'A108000 境外所得税收抵免明细表'!$A$1:$T$16</definedName>
    <definedName name="_xlnm.Print_Area" localSheetId="35">'A108010 境外所得纳税调整后所得明细表'!$A$1:$AA$17</definedName>
    <definedName name="_xlnm.Print_Area" localSheetId="36">'A108020 境外分支机构弥补亏损明细表'!$A$1:$J$16</definedName>
    <definedName name="_xlnm.Print_Area" localSheetId="37">'A108030 跨年度结转抵免境外所得税明细表'!$A$1:$T$16</definedName>
    <definedName name="_xlnm.Print_Area" localSheetId="38">'A109000 跨地区经营汇总纳税企业年度分摊企业所得税明细表'!$A$1:$C$25</definedName>
    <definedName name="_xlnm.Print_Area" localSheetId="39">'A109010 企业所得税汇总纳税分支机构所得税分配表'!$A$1:$H$25</definedName>
    <definedName name="_xlnm.Print_Area" localSheetId="1">表单目录!$A$1:$C$41</definedName>
    <definedName name="_xlnm.Print_Area" localSheetId="0">封面!$A$1:$M$28</definedName>
    <definedName name="_xlnm.Print_Titles" localSheetId="11">'A105000 纳税调整项目明细表'!$1:$5</definedName>
    <definedName name="_xlnm.Print_Titles" localSheetId="19">'A105080 资产折旧、摊销纳税调整明细表'!$2:$6</definedName>
    <definedName name="_xlnm.Print_Titles" localSheetId="20">'A105090 资产损失税前扣除及纳税调整明细表'!$1:$5</definedName>
    <definedName name="_xlnm.Print_Titles" localSheetId="27">'A107012 研发费用加计扣除优惠明细表'!$1:$4</definedName>
    <definedName name="_xlnm.Print_Titles" localSheetId="30">'A107040 减免所得税优惠明细表'!$1:$4</definedName>
  </definedNames>
  <calcPr calcId="144525"/>
</workbook>
</file>

<file path=xl/comments1.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本表为必填表，填报内容包括基本经营情况、有关涉税事项情况、主要股东及分红情况三部分。纳税人填报申报表时，首先填报此表，为后续申报提供指引。</t>
        </r>
      </text>
    </comment>
    <comment ref="B6" authorId="0">
      <text>
        <r>
          <rPr>
            <b/>
            <sz val="9"/>
            <rFont val="宋体"/>
            <charset val="134"/>
          </rPr>
          <t>Administrator:</t>
        </r>
        <r>
          <rPr>
            <sz val="9"/>
            <rFont val="宋体"/>
            <charset val="134"/>
          </rPr>
          <t xml:space="preserve">
本表适用于除金融企业、事业单位和民间非营利组织外的纳税人填报，反映一般企业按照国家统一会计制度规定取得收入情况。</t>
        </r>
      </text>
    </comment>
    <comment ref="B7" authorId="0">
      <text>
        <r>
          <rPr>
            <b/>
            <sz val="9"/>
            <rFont val="宋体"/>
            <charset val="134"/>
          </rPr>
          <t>Administrator:</t>
        </r>
        <r>
          <rPr>
            <sz val="9"/>
            <rFont val="宋体"/>
            <charset val="134"/>
          </rPr>
          <t xml:space="preserve">
本表仅适用于金融企业（包括银行、信用社、保险公司、证券公司等金融企业） 填报，反映金融企业按照企业会计准则规定取得收入情况。</t>
        </r>
      </text>
    </comment>
    <comment ref="B8" authorId="0">
      <text>
        <r>
          <rPr>
            <b/>
            <sz val="9"/>
            <rFont val="宋体"/>
            <charset val="134"/>
          </rPr>
          <t>Administrator:</t>
        </r>
        <r>
          <rPr>
            <sz val="9"/>
            <rFont val="宋体"/>
            <charset val="134"/>
          </rPr>
          <t xml:space="preserve">
本表适用于除金融企业、事业单位和民间非营利组织外的纳税人填报，反映一般企业按照国家统一会计制度规定发生成本支出情况。</t>
        </r>
      </text>
    </comment>
    <comment ref="B9" authorId="0">
      <text>
        <r>
          <rPr>
            <b/>
            <sz val="9"/>
            <rFont val="宋体"/>
            <charset val="134"/>
          </rPr>
          <t>Administrator:</t>
        </r>
        <r>
          <rPr>
            <sz val="9"/>
            <rFont val="宋体"/>
            <charset val="134"/>
          </rPr>
          <t xml:space="preserve">
本表仅适用于金融企业（包括银行、信用社、保险公司、证券公司等金融企业） 填报，反映金融企业按照企业会计准则规定发生支出情况。</t>
        </r>
      </text>
    </comment>
    <comment ref="B10" authorId="0">
      <text>
        <r>
          <rPr>
            <b/>
            <sz val="9"/>
            <rFont val="宋体"/>
            <charset val="134"/>
          </rPr>
          <t>Administrator:</t>
        </r>
        <r>
          <rPr>
            <sz val="9"/>
            <rFont val="宋体"/>
            <charset val="134"/>
          </rPr>
          <t xml:space="preserve">
本表适用于事业单位和民间非营利组织填报，反映事业单位、社会团体、民办非企业单位、非营利组织等按照有关会计制度规定取得收入，发生支出、费用情况。</t>
        </r>
      </text>
    </comment>
    <comment ref="B11" authorId="0">
      <text>
        <r>
          <rPr>
            <b/>
            <sz val="9"/>
            <rFont val="宋体"/>
            <charset val="134"/>
          </rPr>
          <t>Administrator:</t>
        </r>
        <r>
          <rPr>
            <sz val="9"/>
            <rFont val="宋体"/>
            <charset val="134"/>
          </rPr>
          <t xml:space="preserve">
本表适用于除事业单位和民间非营利组织外的纳税人填报，反映纳税人根据国家
 统一会计制度发生的期间费用明细情况。
</t>
        </r>
      </text>
    </comment>
    <comment ref="B12" authorId="0">
      <text>
        <r>
          <rPr>
            <b/>
            <sz val="9"/>
            <rFont val="宋体"/>
            <charset val="134"/>
          </rPr>
          <t>Administrator:</t>
        </r>
        <r>
          <rPr>
            <sz val="9"/>
            <rFont val="宋体"/>
            <charset val="134"/>
          </rPr>
          <t xml:space="preserve">
本表反映纳税人财务、会计处理办法（以下简称“会计处理”）与税收法律、行政法规的规定（以下简称“税收规定”）不一致，需要进行纳税调整的项目和金额情况。</t>
        </r>
      </text>
    </comment>
    <comment ref="B13" authorId="0">
      <text>
        <r>
          <rPr>
            <b/>
            <sz val="9"/>
            <rFont val="宋体"/>
            <charset val="134"/>
          </rPr>
          <t>Administrator:</t>
        </r>
        <r>
          <rPr>
            <sz val="9"/>
            <rFont val="宋体"/>
            <charset val="134"/>
          </rPr>
          <t xml:space="preserve">
本表反映纳税人发生视同销售行为、房地产开发企业销售未完工产品、未完工产品转完工产品，会计处理与税收规定不一致，需要进行纳税调整的项目和金额情况。</t>
        </r>
      </text>
    </comment>
    <comment ref="B14" authorId="0">
      <text>
        <r>
          <rPr>
            <b/>
            <sz val="9"/>
            <rFont val="宋体"/>
            <charset val="134"/>
          </rPr>
          <t>Administrator:</t>
        </r>
        <r>
          <rPr>
            <sz val="9"/>
            <rFont val="宋体"/>
            <charset val="134"/>
          </rPr>
          <t xml:space="preserve">
本表反映纳税人会计处理按照权责发生制确认收入，而税收规定不按照权责发生制确认收入，需要进行纳税调整的项目和金额情况。</t>
        </r>
      </text>
    </comment>
    <comment ref="B15" authorId="0">
      <text>
        <r>
          <rPr>
            <b/>
            <sz val="9"/>
            <rFont val="宋体"/>
            <charset val="134"/>
          </rPr>
          <t>Administrator:</t>
        </r>
        <r>
          <rPr>
            <sz val="9"/>
            <rFont val="宋体"/>
            <charset val="134"/>
          </rPr>
          <t xml:space="preserve">
本表反映纳税人发生投资收益，由于会计处理与税收规定不一致，需要进行纳税调整的项目和金额情况。</t>
        </r>
      </text>
    </comment>
    <comment ref="B16" authorId="0">
      <text>
        <r>
          <rPr>
            <b/>
            <sz val="9"/>
            <rFont val="宋体"/>
            <charset val="134"/>
          </rPr>
          <t>Administrator:</t>
        </r>
        <r>
          <rPr>
            <sz val="9"/>
            <rFont val="宋体"/>
            <charset val="134"/>
          </rPr>
          <t xml:space="preserve">
本表反映纳税人取得符合不征税收入条件的专项用途财政性资金，由于会计处理与税收规定不一致，需要进行纳税调整的金额情况。</t>
        </r>
      </text>
    </comment>
    <comment ref="B17" authorId="0">
      <text>
        <r>
          <rPr>
            <b/>
            <sz val="9"/>
            <rFont val="宋体"/>
            <charset val="134"/>
          </rPr>
          <t>Administrator:</t>
        </r>
        <r>
          <rPr>
            <sz val="9"/>
            <rFont val="宋体"/>
            <charset val="134"/>
          </rPr>
          <t xml:space="preserve">
本表反映纳税人发生的职工薪酬（包括工资薪金、职工福利费、职工教育经费、工会经费、各类基本社会保障性缴款、住房公积金、补充养老保险、补充医疗保险等支出）情况，以及由于会计处理与税收规定不一致，需要进行纳税调整的项目和金额情况。纳税人只要发生职工薪酬支出，均需填报本表。</t>
        </r>
      </text>
    </comment>
    <comment ref="B18" authorId="0">
      <text>
        <r>
          <rPr>
            <b/>
            <sz val="9"/>
            <rFont val="宋体"/>
            <charset val="134"/>
          </rPr>
          <t>Administrator:</t>
        </r>
        <r>
          <rPr>
            <sz val="9"/>
            <rFont val="宋体"/>
            <charset val="134"/>
          </rPr>
          <t xml:space="preserve">
本表反映纳税人发生的广告费和业务宣传费支出、保险企业发生的手续费及佣金支出，由于会计处理与税收规定不一致，需要进行纳税调整的金额情况。纳税人以前年度发生广告费和业务宣传费支出、保险企业以前年度发生手续费及佣金支出尚未扣除完毕结转至本年度扣除的，应填报以前年度累计结转情况。</t>
        </r>
      </text>
    </comment>
    <comment ref="B19" authorId="0">
      <text>
        <r>
          <rPr>
            <b/>
            <sz val="9"/>
            <rFont val="宋体"/>
            <charset val="134"/>
          </rPr>
          <t>Administrator:</t>
        </r>
        <r>
          <rPr>
            <sz val="9"/>
            <rFont val="宋体"/>
            <charset val="134"/>
          </rPr>
          <t xml:space="preserve">
本表反映纳税人发生捐赠支出的情况，以及由于会计处理与税收规定不一致，需要进行纳税调整的项目和金额情况。纳税人发生以前年度捐赠支出未扣除完毕的，应填报以前年度累计结转情况。</t>
        </r>
      </text>
    </comment>
    <comment ref="B20" authorId="0">
      <text>
        <r>
          <rPr>
            <b/>
            <sz val="9"/>
            <rFont val="宋体"/>
            <charset val="134"/>
          </rPr>
          <t>Administrator:</t>
        </r>
        <r>
          <rPr>
            <sz val="9"/>
            <rFont val="宋体"/>
            <charset val="134"/>
          </rPr>
          <t xml:space="preserve">
本表反映纳税人资产折旧、摊销情况，以及由于会计处理与税收规定不一致，需要进行纳税调整的项目和金额情况。纳税人只要发生资产折旧、摊销，均需填报本表。</t>
        </r>
      </text>
    </comment>
    <comment ref="B21" authorId="0">
      <text>
        <r>
          <rPr>
            <b/>
            <sz val="9"/>
            <rFont val="宋体"/>
            <charset val="134"/>
          </rPr>
          <t>Administrator:</t>
        </r>
        <r>
          <rPr>
            <sz val="9"/>
            <rFont val="宋体"/>
            <charset val="134"/>
          </rPr>
          <t xml:space="preserve">
本表反映纳税人发生的资产损失的项目及金额情况，以及由于会计处理与税收规定不一致，需要进行纳税调整的项目和金额情况。</t>
        </r>
      </text>
    </comment>
    <comment ref="B22" authorId="0">
      <text>
        <r>
          <rPr>
            <b/>
            <sz val="9"/>
            <rFont val="宋体"/>
            <charset val="134"/>
          </rPr>
          <t>Administrator:</t>
        </r>
        <r>
          <rPr>
            <sz val="9"/>
            <rFont val="宋体"/>
            <charset val="134"/>
          </rPr>
          <t xml:space="preserve">
本表反映纳税人发生企业重组、非货币性资产对外投资、技术入股等业务所涉及的所得或损失情况，以及由于会计处理与税收规定不一致，需要进行纳税调整的项目和金额情况。</t>
        </r>
      </text>
    </comment>
    <comment ref="B23" authorId="0">
      <text>
        <r>
          <rPr>
            <b/>
            <sz val="9"/>
            <rFont val="宋体"/>
            <charset val="134"/>
          </rPr>
          <t>Administrator:</t>
        </r>
        <r>
          <rPr>
            <sz val="9"/>
            <rFont val="宋体"/>
            <charset val="134"/>
          </rPr>
          <t xml:space="preserve">
本表反映纳税人发生政策性搬迁所涉及的所得或损失，由于会计处理与税收规定不一致，需要进行纳税调整的项目和金额情况。</t>
        </r>
      </text>
    </comment>
    <comment ref="B24" authorId="0">
      <text>
        <r>
          <rPr>
            <b/>
            <sz val="9"/>
            <rFont val="宋体"/>
            <charset val="134"/>
          </rPr>
          <t>Administrator:</t>
        </r>
        <r>
          <rPr>
            <sz val="9"/>
            <rFont val="宋体"/>
            <charset val="134"/>
          </rPr>
          <t xml:space="preserve">
本表反映金融企业、小额贷款公司纳税人发生的贷款损失准备金情况，以及由于会计处理与税收规定不一致，需要进行纳税调整的项目和金额情况。</t>
        </r>
      </text>
    </comment>
    <comment ref="B25" authorId="0">
      <text>
        <r>
          <rPr>
            <b/>
            <sz val="9"/>
            <rFont val="宋体"/>
            <charset val="134"/>
          </rPr>
          <t>Administrator:</t>
        </r>
        <r>
          <rPr>
            <sz val="9"/>
            <rFont val="宋体"/>
            <charset val="134"/>
          </rPr>
          <t xml:space="preserve">
本表反映纳税人以前年度发生的亏损需要在本年度结转弥补的金额，本年度可弥补的金额以及可继续结转以后年度弥补的亏损额情况。</t>
        </r>
      </text>
    </comment>
    <comment ref="B26" authorId="0">
      <text>
        <r>
          <rPr>
            <b/>
            <sz val="9"/>
            <rFont val="宋体"/>
            <charset val="134"/>
          </rPr>
          <t>Administrator:</t>
        </r>
        <r>
          <rPr>
            <sz val="9"/>
            <rFont val="宋体"/>
            <charset val="134"/>
          </rPr>
          <t xml:space="preserve">
本表反映纳税人本年度所享受免税收入、减计收入、加计扣除等优惠政策的项目和金额情况。</t>
        </r>
      </text>
    </comment>
    <comment ref="B27" authorId="0">
      <text>
        <r>
          <rPr>
            <b/>
            <sz val="9"/>
            <rFont val="宋体"/>
            <charset val="134"/>
          </rPr>
          <t>Administrator:</t>
        </r>
        <r>
          <rPr>
            <sz val="9"/>
            <rFont val="宋体"/>
            <charset val="134"/>
          </rPr>
          <t xml:space="preserve">
本表反映纳税人本年度享受居民企业之间的股息、红利等权益性投资收益免税优惠政策的项目和金额情况。
</t>
        </r>
      </text>
    </comment>
    <comment ref="B28" authorId="0">
      <text>
        <r>
          <rPr>
            <b/>
            <sz val="9"/>
            <rFont val="宋体"/>
            <charset val="134"/>
          </rPr>
          <t>Administrator:</t>
        </r>
        <r>
          <rPr>
            <sz val="9"/>
            <rFont val="宋体"/>
            <charset val="134"/>
          </rPr>
          <t xml:space="preserve">
本表反映纳税人享受研发费用加计扣除优惠政策情况。纳税人以前年度有销售研发活动直接形成产品（包括组成部分）对应材料部分未扣减完毕的，应填报以前年度未扣减情况。</t>
        </r>
      </text>
    </comment>
    <comment ref="B29" authorId="0">
      <text>
        <r>
          <rPr>
            <b/>
            <sz val="9"/>
            <rFont val="宋体"/>
            <charset val="134"/>
          </rPr>
          <t>Administrator:</t>
        </r>
        <r>
          <rPr>
            <sz val="9"/>
            <rFont val="宋体"/>
            <charset val="134"/>
          </rPr>
          <t xml:space="preserve">
本表反映纳税人本年度享受减免所得额优惠政策（包括农、林、牧、渔项目和国家重点扶持的公共基础设施项目、环境保护、节能节水项目、集成电路生产项目以及符合条件的技术转让项目等）项目和金额情况。</t>
        </r>
      </text>
    </comment>
    <comment ref="B30" authorId="0">
      <text>
        <r>
          <rPr>
            <b/>
            <sz val="9"/>
            <rFont val="宋体"/>
            <charset val="134"/>
          </rPr>
          <t>Administrator:</t>
        </r>
        <r>
          <rPr>
            <sz val="9"/>
            <rFont val="宋体"/>
            <charset val="134"/>
          </rPr>
          <t xml:space="preserve">
本表反映纳税人本年度享受创业投资企业抵扣应纳税所得额优惠政策的项目和金额情况。纳税人有以前年度结转的尚未抵扣的股权投资余额的，应填报以前年度累计结转情况。</t>
        </r>
      </text>
    </comment>
    <comment ref="B31" authorId="0">
      <text>
        <r>
          <rPr>
            <b/>
            <sz val="9"/>
            <rFont val="宋体"/>
            <charset val="134"/>
          </rPr>
          <t>Administrator:</t>
        </r>
        <r>
          <rPr>
            <sz val="9"/>
            <rFont val="宋体"/>
            <charset val="134"/>
          </rPr>
          <t xml:space="preserve">
本表反映纳税人本年度享受减免所得税优惠政策（包括小型微利企业、高新技术企业、民族自治地方企业、其他专项优惠等）的项目和金额情况。</t>
        </r>
      </text>
    </comment>
    <comment ref="B32" authorId="0">
      <text>
        <r>
          <rPr>
            <b/>
            <sz val="9"/>
            <rFont val="宋体"/>
            <charset val="134"/>
          </rPr>
          <t>Administrator:</t>
        </r>
        <r>
          <rPr>
            <sz val="9"/>
            <rFont val="宋体"/>
            <charset val="134"/>
          </rPr>
          <t xml:space="preserve">
本表反映高新技术企业基本情况和享受优惠政策的有关情况。高新技术企业资格证书在有效期内的纳税人需要填报本表。</t>
        </r>
      </text>
    </comment>
    <comment ref="B33" authorId="0">
      <text>
        <r>
          <rPr>
            <b/>
            <sz val="9"/>
            <rFont val="宋体"/>
            <charset val="134"/>
          </rPr>
          <t>Administrator:</t>
        </r>
        <r>
          <rPr>
            <sz val="9"/>
            <rFont val="宋体"/>
            <charset val="134"/>
          </rPr>
          <t xml:space="preserve">
本表反映纳税人本年度享受软件、集成电路企业优惠政策的有关情况。</t>
        </r>
      </text>
    </comment>
    <comment ref="B34" authorId="0">
      <text>
        <r>
          <rPr>
            <b/>
            <sz val="9"/>
            <rFont val="宋体"/>
            <charset val="134"/>
          </rPr>
          <t>Administrator:</t>
        </r>
        <r>
          <rPr>
            <sz val="9"/>
            <rFont val="宋体"/>
            <charset val="134"/>
          </rPr>
          <t xml:space="preserve">
本表反映纳税人享受购买专用设备投资额抵免税额优惠政策的项目和金额情况。纳税人有以前年度结转的尚未抵免的专用设备投资额的，应填报以前年度已抵免情况。</t>
        </r>
      </text>
    </comment>
    <comment ref="B35" authorId="0">
      <text>
        <r>
          <rPr>
            <b/>
            <sz val="9"/>
            <rFont val="宋体"/>
            <charset val="134"/>
          </rPr>
          <t>Administrator:</t>
        </r>
        <r>
          <rPr>
            <sz val="9"/>
            <rFont val="宋体"/>
            <charset val="134"/>
          </rPr>
          <t xml:space="preserve">
本表反映纳税人本年度来源于或发生于其他国家、地区的境外所得，按照我国税收规定计算应缴纳和应抵免的企业所得税额情况。</t>
        </r>
      </text>
    </comment>
    <comment ref="B36" authorId="0">
      <text>
        <r>
          <rPr>
            <b/>
            <sz val="9"/>
            <rFont val="宋体"/>
            <charset val="134"/>
          </rPr>
          <t>Administrator:</t>
        </r>
        <r>
          <rPr>
            <sz val="9"/>
            <rFont val="宋体"/>
            <charset val="134"/>
          </rPr>
          <t xml:space="preserve">
本表反映纳税人本年度来源于或发生于其他国家、地区的境外所得，按照我国税收规定计算调整后的所得情况。</t>
        </r>
      </text>
    </comment>
    <comment ref="B37" authorId="0">
      <text>
        <r>
          <rPr>
            <b/>
            <sz val="9"/>
            <rFont val="宋体"/>
            <charset val="134"/>
          </rPr>
          <t>Administrator:</t>
        </r>
        <r>
          <rPr>
            <sz val="9"/>
            <rFont val="宋体"/>
            <charset val="134"/>
          </rPr>
          <t xml:space="preserve">
本表反映纳税人境外分支机构本年度及以前年度发生的税前尚未弥补的非实际亏损额和实际亏损额、结转以后年度弥补的非实际亏损额和实际亏损额情况。</t>
        </r>
      </text>
    </comment>
    <comment ref="B38" authorId="0">
      <text>
        <r>
          <rPr>
            <b/>
            <sz val="9"/>
            <rFont val="宋体"/>
            <charset val="134"/>
          </rPr>
          <t>Administrator:</t>
        </r>
        <r>
          <rPr>
            <sz val="9"/>
            <rFont val="宋体"/>
            <charset val="134"/>
          </rPr>
          <t xml:space="preserve">
本表反映纳税人本年度来源于或发生于其他国家或地区的境外所得按照我国税收规定可以抵免的所得税额情况。</t>
        </r>
      </text>
    </comment>
    <comment ref="B39" authorId="0">
      <text>
        <r>
          <rPr>
            <b/>
            <sz val="9"/>
            <rFont val="宋体"/>
            <charset val="134"/>
          </rPr>
          <t>Administrator:</t>
        </r>
        <r>
          <rPr>
            <sz val="9"/>
            <rFont val="宋体"/>
            <charset val="134"/>
          </rPr>
          <t xml:space="preserve">
本表适用于跨地区经营汇总纳税企业的总机构填报，反映按照规定计算的总机构、分支机构本年度应缴的企业所得税情况，以及总机构、分支机构应分摊的企业所得税情况。</t>
        </r>
      </text>
    </comment>
    <comment ref="B40" authorId="0">
      <text>
        <r>
          <rPr>
            <b/>
            <sz val="9"/>
            <rFont val="宋体"/>
            <charset val="134"/>
          </rPr>
          <t>Administrator:</t>
        </r>
        <r>
          <rPr>
            <sz val="9"/>
            <rFont val="宋体"/>
            <charset val="134"/>
          </rPr>
          <t xml:space="preserve">
本表适用于跨地区经营汇总纳税企业的总机构填报，反映总机构本年度实际应纳所得税额以及所属分支机构本年度应分摊的所得税额情况。</t>
        </r>
      </text>
    </comment>
  </commentList>
</comments>
</file>

<file path=xl/comments10.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第1列“销售费用”：
填报在销售费用科目进行核算的相关明细项目的金额，
其中 金融企业 填报 在业务及管理费科目 进行核算的 相关明细项目的金额。</t>
        </r>
      </text>
    </comment>
  </commentList>
</comments>
</file>

<file path=xl/comments11.xml><?xml version="1.0" encoding="utf-8"?>
<comments xmlns="http://schemas.openxmlformats.org/spreadsheetml/2006/main">
  <authors>
    <author>Administrator</author>
  </authors>
  <commentList>
    <comment ref="F10" authorId="0">
      <text>
        <r>
          <rPr>
            <b/>
            <sz val="9"/>
            <rFont val="宋体"/>
            <charset val="134"/>
          </rPr>
          <t>Administrator:</t>
        </r>
        <r>
          <rPr>
            <sz val="9"/>
            <rFont val="宋体"/>
            <charset val="134"/>
          </rPr>
          <t xml:space="preserve">
5. 第 5 行“（四）按权益法核算长期股权投资对初始投资成本调整确认收益”：
第 4 列“调减金额”填报纳税人采取权益法核算，初始投资成本小于取得投资时应享有被投资单位可辩认净资产公允价值份额的差额计入取得投资当期营业外收入的金额。
</t>
        </r>
      </text>
    </comment>
    <comment ref="E11" authorId="0">
      <text>
        <r>
          <rPr>
            <b/>
            <sz val="9"/>
            <rFont val="宋体"/>
            <charset val="134"/>
          </rPr>
          <t>Administrator:</t>
        </r>
        <r>
          <rPr>
            <sz val="9"/>
            <rFont val="宋体"/>
            <charset val="134"/>
          </rPr>
          <t xml:space="preserve">
6. 第 6 行“（五）交易性金融资产初始投资调整”：第 3 列“调增金额”填报纳税人根据税收规定确认交易性金融资产初始投资金额与会计核算的交易性金融资产初始投资账面价值的差额。</t>
        </r>
      </text>
    </comment>
    <comment ref="C12" authorId="0">
      <text>
        <r>
          <rPr>
            <b/>
            <sz val="9"/>
            <rFont val="宋体"/>
            <charset val="134"/>
          </rPr>
          <t>Administrator:</t>
        </r>
        <r>
          <rPr>
            <sz val="9"/>
            <rFont val="宋体"/>
            <charset val="134"/>
          </rPr>
          <t xml:space="preserve">
7. 第 7 行“（六）公允价值变动净损益”：第1列“账载金额”填报纳税人会计核算的以公允价值计量的金融资产、金融负债以及投资性房地产类项目，计入当期损益的公允价值变动金额</t>
        </r>
      </text>
    </comment>
    <comment ref="B13" authorId="0">
      <text>
        <r>
          <rPr>
            <b/>
            <sz val="9"/>
            <rFont val="宋体"/>
            <charset val="134"/>
          </rPr>
          <t>Administrator:</t>
        </r>
        <r>
          <rPr>
            <sz val="9"/>
            <rFont val="宋体"/>
            <charset val="134"/>
          </rPr>
          <t xml:space="preserve">
8. 第 8 行“（七）不征税收入”：填报纳税人计入收入总额但属于税收规定不征税的财政拨款、依法收取并纳入财政管理的行政事业性收费以及政府性基金和国务院规定的其他不征税收入。</t>
        </r>
      </text>
    </comment>
    <comment ref="E13" authorId="0">
      <text>
        <r>
          <rPr>
            <b/>
            <sz val="9"/>
            <rFont val="宋体"/>
            <charset val="134"/>
          </rPr>
          <t>Administrator:</t>
        </r>
        <r>
          <rPr>
            <sz val="9"/>
            <rFont val="宋体"/>
            <charset val="134"/>
          </rPr>
          <t xml:space="preserve">
第3列“调增金额”填报纳税人以前年度取得财政性资金且已作为不征税收入处理，在5年（60个月）内未发生支出且未缴回财政部门或其他拨付资金的政府部门，应计入应税收入额的金额。</t>
        </r>
      </text>
    </comment>
    <comment ref="F13" authorId="0">
      <text>
        <r>
          <rPr>
            <b/>
            <sz val="9"/>
            <rFont val="宋体"/>
            <charset val="134"/>
          </rPr>
          <t>Administrator:</t>
        </r>
        <r>
          <rPr>
            <sz val="9"/>
            <rFont val="宋体"/>
            <charset val="134"/>
          </rPr>
          <t xml:space="preserve">
第4列“调减金额”填报符合税收规定不征税收入条件并作为不征税收入处理，且已计入当期损益的金额。</t>
        </r>
      </text>
    </comment>
    <comment ref="B15" authorId="0">
      <text>
        <r>
          <rPr>
            <b/>
            <sz val="9"/>
            <rFont val="宋体"/>
            <charset val="134"/>
          </rPr>
          <t>Administrator:</t>
        </r>
        <r>
          <rPr>
            <sz val="9"/>
            <rFont val="宋体"/>
            <charset val="134"/>
          </rPr>
          <t xml:space="preserve">
10. 第 10 行“（八）销售折扣、折让和退回”：填报不符合税收规定的销售折扣、折让应进行纳税调整的金额和发生的销售退回因会计处理与税收规定有差异需纳税调整的金额。</t>
        </r>
      </text>
    </comment>
    <comment ref="C15" authorId="0">
      <text>
        <r>
          <rPr>
            <b/>
            <sz val="9"/>
            <rFont val="宋体"/>
            <charset val="134"/>
          </rPr>
          <t>Administrator:</t>
        </r>
        <r>
          <rPr>
            <sz val="9"/>
            <rFont val="宋体"/>
            <charset val="134"/>
          </rPr>
          <t xml:space="preserve">
第1列“账载金额”填报纳税人会计核算的销售折扣、折让金额和销货退回的追溯处理的净调整额。</t>
        </r>
      </text>
    </comment>
    <comment ref="D15" authorId="0">
      <text>
        <r>
          <rPr>
            <b/>
            <sz val="9"/>
            <rFont val="宋体"/>
            <charset val="134"/>
          </rPr>
          <t>Administrator:</t>
        </r>
        <r>
          <rPr>
            <sz val="9"/>
            <rFont val="宋体"/>
            <charset val="134"/>
          </rPr>
          <t xml:space="preserve">
第2列“税收金额”填报根据税收规定可以税前扣除的折扣、折让的金额和销货退回业务影响当期损益的金额。</t>
        </r>
      </text>
    </comment>
    <comment ref="F15" authorId="0">
      <text>
        <r>
          <rPr>
            <b/>
            <sz val="9"/>
            <rFont val="宋体"/>
            <charset val="134"/>
          </rPr>
          <t>Administrator:</t>
        </r>
        <r>
          <rPr>
            <sz val="9"/>
            <rFont val="宋体"/>
            <charset val="134"/>
          </rPr>
          <t xml:space="preserve">
若第1列＜第2列，第4列“调减金额”填报第1-2列金额的绝对值，
第4列仅为销货退回影响损益的跨期时间性差异。</t>
        </r>
      </text>
    </comment>
    <comment ref="B16" authorId="0">
      <text>
        <r>
          <rPr>
            <b/>
            <sz val="9"/>
            <rFont val="宋体"/>
            <charset val="134"/>
          </rPr>
          <t>Administrator:</t>
        </r>
        <r>
          <rPr>
            <sz val="9"/>
            <rFont val="宋体"/>
            <charset val="134"/>
          </rPr>
          <t xml:space="preserve">
11. 第 11 行“（九）其他”：填报其他因会计处理与税收规定有差异需纳税调整的收入类项目金额。</t>
        </r>
      </text>
    </comment>
    <comment ref="B18" authorId="0">
      <text>
        <r>
          <rPr>
            <b/>
            <sz val="9"/>
            <rFont val="宋体"/>
            <charset val="134"/>
          </rPr>
          <t>Administrator:</t>
        </r>
        <r>
          <rPr>
            <sz val="9"/>
            <rFont val="宋体"/>
            <charset val="134"/>
          </rPr>
          <t xml:space="preserve">
13. 第 13 行“（一）视同销售成本”：
根据《视同销售和房地产开发企业特定业务纳税调整明细表》(A105010)填报。
第 2 列“税收金额”填报表 A105010 第 11 行第 1 列金额。
第 4 列“调减金额”填报表 A105010 第 11 行第 2 列的绝对值。
</t>
        </r>
      </text>
    </comment>
    <comment ref="B19" authorId="0">
      <text>
        <r>
          <rPr>
            <b/>
            <sz val="9"/>
            <rFont val="宋体"/>
            <charset val="134"/>
          </rPr>
          <t>Administrator:</t>
        </r>
        <r>
          <rPr>
            <sz val="9"/>
            <rFont val="宋体"/>
            <charset val="134"/>
          </rPr>
          <t xml:space="preserve">
14. 第 14 行“（二）职工薪酬”：
根据《职工薪酬支出及纳税调整明细表》(A105050) 填报。
第 1 列“账载金额”填报表 A105050 第 13 行第 1 列金额。
第 2 列“税收金额”填报表 A105050 第 13 行第 5 列金额。
若表 A105050 第 13 行第 6 列≥0，第 3 列“调增金额”填报表 A105050 第 13 行第 6 列金额。
若表 A105050 第 13 行第 6 列＜0，第 4 列“调减金额”填报表 A105050 第 13 行第 6 列金额的绝对值。
</t>
        </r>
      </text>
    </comment>
    <comment ref="B20" authorId="0">
      <text>
        <r>
          <rPr>
            <b/>
            <sz val="9"/>
            <rFont val="宋体"/>
            <charset val="134"/>
          </rPr>
          <t>Administrator:</t>
        </r>
        <r>
          <rPr>
            <sz val="9"/>
            <rFont val="宋体"/>
            <charset val="134"/>
          </rPr>
          <t xml:space="preserve">
15. 第 15 行“（三）业务招待费支出”：
第 1 列“账载金额”填报纳税人会计核
算计入当期损益的业务招待费金额。
第 2 列“税收金额”填报按照税收规定允许税前扣除的业务招待费支出的金额。
第 3 列“调增金额”填报第 1-2 列金额。
</t>
        </r>
      </text>
    </comment>
    <comment ref="C20" authorId="0">
      <text>
        <r>
          <rPr>
            <b/>
            <sz val="9"/>
            <rFont val="宋体"/>
            <charset val="134"/>
          </rPr>
          <t>Administrator:</t>
        </r>
        <r>
          <rPr>
            <sz val="9"/>
            <rFont val="宋体"/>
            <charset val="134"/>
          </rPr>
          <t xml:space="preserve">
15. 第 15 行“（三）业务招待费支出”：第 1 列“账载金额”填报纳税人会计核算 计入当期损益的 业务招待费金额。
</t>
        </r>
      </text>
    </comment>
    <comment ref="D20" authorId="0">
      <text>
        <r>
          <rPr>
            <b/>
            <sz val="9"/>
            <rFont val="宋体"/>
            <charset val="134"/>
          </rPr>
          <t>Administrator:</t>
        </r>
        <r>
          <rPr>
            <sz val="9"/>
            <rFont val="宋体"/>
            <charset val="134"/>
          </rPr>
          <t xml:space="preserve">
第 2 列“税收金额”填报按照税收规定允许税前扣除的业务招待费支出的金额。
</t>
        </r>
      </text>
    </comment>
    <comment ref="B21" authorId="0">
      <text>
        <r>
          <rPr>
            <b/>
            <sz val="9"/>
            <rFont val="宋体"/>
            <charset val="134"/>
          </rPr>
          <t>Administrator:</t>
        </r>
        <r>
          <rPr>
            <sz val="9"/>
            <rFont val="宋体"/>
            <charset val="134"/>
          </rPr>
          <t xml:space="preserve">
16. 第 16 行“（四）广告费和业务宣传费支出”：
根据《广告费和业务宣传费等跨年度纳税调整明细表》(A105060)填报。
若表 A105060 第 12 行第 1 列≥0，第 3 列“调增金额”填报表 A105060 第 12 行第 1 列金额。
若表 A105060 第 12 行第 1 列＜0，第 4 列“调减金额”填报表 A105060 第 12 行第 1 列金额的绝对值。</t>
        </r>
      </text>
    </comment>
    <comment ref="B22" authorId="0">
      <text>
        <r>
          <rPr>
            <b/>
            <sz val="9"/>
            <rFont val="宋体"/>
            <charset val="134"/>
          </rPr>
          <t>Administrator:</t>
        </r>
        <r>
          <rPr>
            <sz val="9"/>
            <rFont val="宋体"/>
            <charset val="134"/>
          </rPr>
          <t xml:space="preserve">
17. 第 17 行“（五）捐赠支出”：
根据《捐赠支出及纳税调整明细表》(A105070)填报。
第 1 列“账载金额”填报表 A105070 合计行第 1 列金额。
第 2 列“税收金额” 填报表 A105070 合计行第 4 列金额。
第 3 列“调增金额”填报表 A105070 合计行第 5 列金额。
第 4 列“调减金额”填报表 A105070 合计行第 6 列金额。
</t>
        </r>
      </text>
    </comment>
    <comment ref="B23" authorId="0">
      <text>
        <r>
          <rPr>
            <b/>
            <sz val="9"/>
            <rFont val="宋体"/>
            <charset val="134"/>
          </rPr>
          <t>Administrator:</t>
        </r>
        <r>
          <rPr>
            <sz val="9"/>
            <rFont val="宋体"/>
            <charset val="134"/>
          </rPr>
          <t xml:space="preserve">
18. 第 18 行“（六）利息支出”：
第 1 列“账载金额”填报纳税人向非金融企业借款，会计核算计入当期损益的利息支出的金额。
发行永续债的利息支出不在本行填报。
第 2 列“税收金额”填报按照税收规定允许税前扣除的利息支出的金额。
若第 1 列≥第 2 列，第 3 列“调增金额”填报第 1-2 列金额。
若第 1 列＜第 2 列，第 4 列“调减金额”填报第 1-2 列金额的绝对值。
</t>
        </r>
      </text>
    </comment>
    <comment ref="C23" authorId="0">
      <text>
        <r>
          <rPr>
            <b/>
            <sz val="9"/>
            <rFont val="宋体"/>
            <charset val="134"/>
          </rPr>
          <t>Administrator:</t>
        </r>
        <r>
          <rPr>
            <sz val="9"/>
            <rFont val="宋体"/>
            <charset val="134"/>
          </rPr>
          <t xml:space="preserve">
18. 第 18 行“（六）利息支出”：第1列“账载金额”填报纳税人向 非金融企业 借款，会计核算 计入当期损益的 利息支出的金额。
发行永续债的利息支出不在本行填报。</t>
        </r>
      </text>
    </comment>
    <comment ref="B24" authorId="0">
      <text>
        <r>
          <rPr>
            <b/>
            <sz val="9"/>
            <rFont val="宋体"/>
            <charset val="134"/>
          </rPr>
          <t>Administrator:</t>
        </r>
        <r>
          <rPr>
            <sz val="9"/>
            <rFont val="宋体"/>
            <charset val="134"/>
          </rPr>
          <t xml:space="preserve">
19. 第 19 行“（七）罚金、罚款和被没收财物的损失”：
第 1 列“账载金额”填报纳税人会计核算计入当期损益的罚金、罚款和被没收财物的损失，
不包括纳税人按照经济合同规定支付的违约金（包括银行罚息）、罚款和诉讼费。
第 3 列“调增金额”填报第 1 列金额。
</t>
        </r>
      </text>
    </comment>
    <comment ref="C24" authorId="0">
      <text>
        <r>
          <rPr>
            <b/>
            <sz val="9"/>
            <rFont val="宋体"/>
            <charset val="134"/>
          </rPr>
          <t>Administrator:</t>
        </r>
        <r>
          <rPr>
            <sz val="9"/>
            <rFont val="宋体"/>
            <charset val="134"/>
          </rPr>
          <t xml:space="preserve">
19. 第 19 行“（七）罚金、罚款和被没收财物的损失”：第1列“账载金额”填报纳税人会计核算计入当期损益的罚金、罚款和被没收财物的损失，
不包括 纳税人按照经济合同规定支付的违约金（包括银行罚息）、罚款和诉讼费。</t>
        </r>
      </text>
    </comment>
    <comment ref="B25" authorId="0">
      <text>
        <r>
          <rPr>
            <b/>
            <sz val="9"/>
            <rFont val="宋体"/>
            <charset val="134"/>
          </rPr>
          <t>Administrator:</t>
        </r>
        <r>
          <rPr>
            <sz val="9"/>
            <rFont val="宋体"/>
            <charset val="134"/>
          </rPr>
          <t xml:space="preserve">
20. 第 20 行“（八）税收滞纳金、加收利息”：
第 1 列“账载金额”填报纳税人会计核算计入当期损益的税收滞纳金、加收利息。
第 3 列“调增金额”填报第 1 列金额。
</t>
        </r>
      </text>
    </comment>
    <comment ref="C25" authorId="0">
      <text>
        <r>
          <rPr>
            <b/>
            <sz val="9"/>
            <rFont val="宋体"/>
            <charset val="134"/>
          </rPr>
          <t>Administrator:</t>
        </r>
        <r>
          <rPr>
            <sz val="9"/>
            <rFont val="宋体"/>
            <charset val="134"/>
          </rPr>
          <t xml:space="preserve">
20. 第 20 行“（八）税收滞纳金、加收利息”：第 1 列“账载金额”填报纳税人会计核算 计入当期损益的 税收滞纳金、加收利息。</t>
        </r>
      </text>
    </comment>
    <comment ref="B26" authorId="0">
      <text>
        <r>
          <rPr>
            <b/>
            <sz val="9"/>
            <rFont val="宋体"/>
            <charset val="134"/>
          </rPr>
          <t>Administrator:</t>
        </r>
        <r>
          <rPr>
            <sz val="9"/>
            <rFont val="宋体"/>
            <charset val="134"/>
          </rPr>
          <t xml:space="preserve">
21. 第 21 行“（九）赞助支出”：
第 1 列“账载金额”填报纳税人会计核算计入当期损益的不符合税收规定的公益性捐赠的赞助支出的金额，
包括直接向受赠人的捐赠、赞助支出等（不含广告性的赞助支出，广告性的赞助支出在表 A105060 中填报）。
第 3 列“调增金额”填报第 1 列金额。</t>
        </r>
      </text>
    </comment>
    <comment ref="C26" authorId="0">
      <text>
        <r>
          <rPr>
            <b/>
            <sz val="9"/>
            <rFont val="宋体"/>
            <charset val="134"/>
          </rPr>
          <t>Administrator:</t>
        </r>
        <r>
          <rPr>
            <sz val="9"/>
            <rFont val="宋体"/>
            <charset val="134"/>
          </rPr>
          <t xml:space="preserve">
21. 第 21 行“（九）赞助支出”：第 1 列“账载金额”填报纳税人会计核算 计入当期损益的 不符合税收规定的公益性捐赠的赞助支出的金额，包括直接向受赠人的捐赠、赞助支出等（不含广告性的赞助支出，广告性的赞助支出在表 A105060 中填报）。</t>
        </r>
      </text>
    </comment>
    <comment ref="B27" authorId="0">
      <text>
        <r>
          <rPr>
            <b/>
            <sz val="9"/>
            <rFont val="宋体"/>
            <charset val="134"/>
          </rPr>
          <t>Administrator:</t>
        </r>
        <r>
          <rPr>
            <sz val="9"/>
            <rFont val="宋体"/>
            <charset val="134"/>
          </rPr>
          <t xml:space="preserve">
22. 第 22 行“（十）与未实现融资收益相关在当期确认的财务费用”：
第 1 列“账载金额”填报纳税人会计核算的与未实现融资收益相关并在当期确认的财务费用的金额。
第 2 列“税收金额”填报按照税收规定允许税前扣除的金额。
若第 1 列≥第 2 列，第 3 列“调增金额”填报第 1-2 列金额。
若第 1 列＜第 2 列，第 4 列“调减金额”填报第 1-2 列金额的绝对值。
</t>
        </r>
      </text>
    </comment>
    <comment ref="C27" authorId="0">
      <text>
        <r>
          <rPr>
            <b/>
            <sz val="9"/>
            <rFont val="宋体"/>
            <charset val="134"/>
          </rPr>
          <t>Administrator:</t>
        </r>
        <r>
          <rPr>
            <sz val="9"/>
            <rFont val="宋体"/>
            <charset val="134"/>
          </rPr>
          <t xml:space="preserve">
22. 第 22 行“（十）与未实现融资收益相关在当期确认的财务费用”：第 1 列“账载金额”填报纳税人会计核算的与未实现融资收益相关并在当期确认的财务费用的金额。</t>
        </r>
      </text>
    </comment>
    <comment ref="B28" authorId="0">
      <text>
        <r>
          <rPr>
            <b/>
            <sz val="9"/>
            <rFont val="宋体"/>
            <charset val="134"/>
          </rPr>
          <t>Administrator:</t>
        </r>
        <r>
          <rPr>
            <sz val="9"/>
            <rFont val="宋体"/>
            <charset val="134"/>
          </rPr>
          <t xml:space="preserve">
23. 第 23 行“（十一）佣金和手续费支出”：
(1)除保险企业之外的其他企业：
除保险企业之外的其他企业 直接填报本行，第 1 列“账载金额”填报纳税人会计核算计入当期损益的佣金和手续费金额，
第 2 列“税收金额”填报按照税收规定允许税前扣除的佣金和手续费支出金额，
第 3 列“调增金额”填报第 1-2 列金额，
第 4 列“调减金额”不可填报。
(2)保险企业：
保险企业 根据《广告费和业务宣传费等跨年度纳税调整明细表》(A105060)填报，
第 1 列“账载金额”填报表 A105060 第 1 行第 2 列。
若表 A105060 第 3 行第 2 列≥第 6 行第 2 列，第 2 列“税收金额”填报 A105060 第 6 行第 2 列的金额；
若表 A105060 第 3 行第 2 列＜第 6 行第 2 列，第 2 列“税收金额”填报 A105060 第 3 行第 2 列+第 9 行第 2 列的金额。
若表 A105060第 12 行第 2 列≥0，第 3 列“调增金额”填报表 A105060 第 12 行第2 列金额。
若表 A105060第 12 行第 2 列＜0，第 4 列“调减金额”填报表 A105060 第 12 行第 2 列金额的绝对值。
</t>
        </r>
      </text>
    </comment>
    <comment ref="F28" authorId="0">
      <text>
        <r>
          <rPr>
            <b/>
            <sz val="9"/>
            <rFont val="宋体"/>
            <charset val="134"/>
          </rPr>
          <t>Administrator:</t>
        </r>
        <r>
          <rPr>
            <sz val="9"/>
            <rFont val="宋体"/>
            <charset val="134"/>
          </rPr>
          <t xml:space="preserve">
除保险企业之外的 其他企业 ，第4列“调减金额”不可填报</t>
        </r>
      </text>
    </comment>
    <comment ref="B29" authorId="0">
      <text>
        <r>
          <rPr>
            <b/>
            <sz val="9"/>
            <rFont val="宋体"/>
            <charset val="134"/>
          </rPr>
          <t>Administrator:</t>
        </r>
        <r>
          <rPr>
            <sz val="9"/>
            <rFont val="宋体"/>
            <charset val="134"/>
          </rPr>
          <t xml:space="preserve">
24. 第 24 行“（十二）不征税收入用于支出所形成的费用”：
第 3 列“调增金额” 填报 符合条件的不征税收入 用于支出 所形成的 计入当期损益的 费用化支出金额。</t>
        </r>
      </text>
    </comment>
    <comment ref="E29" authorId="0">
      <text>
        <r>
          <rPr>
            <b/>
            <sz val="9"/>
            <rFont val="宋体"/>
            <charset val="134"/>
          </rPr>
          <t>Administrator:</t>
        </r>
        <r>
          <rPr>
            <sz val="9"/>
            <rFont val="宋体"/>
            <charset val="134"/>
          </rPr>
          <t xml:space="preserve">
24. 第 24 行“（十二）不征税收入用于支出所形成的费用”：第 3 列“调增金额” 填报符合条件的不征税收入 用于支出 所形成的 计入当期损益的 费用化支出金额。</t>
        </r>
      </text>
    </comment>
    <comment ref="B30" authorId="0">
      <text>
        <r>
          <rPr>
            <b/>
            <sz val="9"/>
            <rFont val="宋体"/>
            <charset val="134"/>
          </rPr>
          <t>Administrator:</t>
        </r>
        <r>
          <rPr>
            <sz val="9"/>
            <rFont val="宋体"/>
            <charset val="134"/>
          </rPr>
          <t xml:space="preserve">
25. 第 25 行“专项用途财政性资金用于支出所形成的费用”：
根据《专项用途财政性资金纳税调整明细表》(A105040)填报。
第 3 列“调增金额”填报表 A105040 第 7 行第 11 列金额。
</t>
        </r>
      </text>
    </comment>
    <comment ref="B31" authorId="0">
      <text>
        <r>
          <rPr>
            <b/>
            <sz val="9"/>
            <rFont val="宋体"/>
            <charset val="134"/>
          </rPr>
          <t>Administrator:</t>
        </r>
        <r>
          <rPr>
            <sz val="9"/>
            <rFont val="宋体"/>
            <charset val="134"/>
          </rPr>
          <t xml:space="preserve">
26. 第 26 行“（十三）跨期扣除项目”：填报维简费、安全生产费用、预提费用、
预计负债等跨期扣除项目调整情况。
</t>
        </r>
      </text>
    </comment>
    <comment ref="C31" authorId="0">
      <text>
        <r>
          <rPr>
            <b/>
            <sz val="9"/>
            <rFont val="宋体"/>
            <charset val="134"/>
          </rPr>
          <t>Administrator:</t>
        </r>
        <r>
          <rPr>
            <sz val="9"/>
            <rFont val="宋体"/>
            <charset val="134"/>
          </rPr>
          <t xml:space="preserve">
第1列“账载金额”填报纳税人会计核算 计入当期损益的 跨期扣除项目金额。</t>
        </r>
      </text>
    </comment>
    <comment ref="B32" authorId="0">
      <text>
        <r>
          <rPr>
            <b/>
            <sz val="9"/>
            <rFont val="宋体"/>
            <charset val="134"/>
          </rPr>
          <t>Administrator:</t>
        </r>
        <r>
          <rPr>
            <sz val="9"/>
            <rFont val="宋体"/>
            <charset val="134"/>
          </rPr>
          <t xml:space="preserve">
27. 第 27 行“（十四）与取得收入无关的支出”：
第 1 列“账载金额”填报纳税人会计核算 计入当期损益的 与取得收入无关的支出的金额。
第 3 列“调增金额”填报第 1 列金额。
</t>
        </r>
      </text>
    </comment>
    <comment ref="C32" authorId="0">
      <text>
        <r>
          <rPr>
            <b/>
            <sz val="9"/>
            <rFont val="宋体"/>
            <charset val="134"/>
          </rPr>
          <t>Administrator:</t>
        </r>
        <r>
          <rPr>
            <sz val="9"/>
            <rFont val="宋体"/>
            <charset val="134"/>
          </rPr>
          <t xml:space="preserve">
27. 第 27 行“（十四）与取得收入无关的支出”：第 1 列“账载金额”填报纳税人会计核算计入当期损益的与取得收入无关的支出的金额。
</t>
        </r>
      </text>
    </comment>
    <comment ref="B33" authorId="0">
      <text>
        <r>
          <rPr>
            <b/>
            <sz val="9"/>
            <rFont val="宋体"/>
            <charset val="134"/>
          </rPr>
          <t>Administrator:</t>
        </r>
        <r>
          <rPr>
            <sz val="9"/>
            <rFont val="宋体"/>
            <charset val="134"/>
          </rPr>
          <t xml:space="preserve">
28. 第 28 行“（十五）境外所得分摊的共同支出”：
根据《境外所得纳税调整后所得明细表》（A108010）填报。
第 3 列“调增金额”填报表 A108010 合计行第 16+17 列金额。
</t>
        </r>
      </text>
    </comment>
    <comment ref="E33" authorId="0">
      <text>
        <r>
          <rPr>
            <b/>
            <sz val="9"/>
            <rFont val="宋体"/>
            <charset val="134"/>
          </rPr>
          <t>Administrator:</t>
        </r>
        <r>
          <rPr>
            <sz val="9"/>
            <rFont val="宋体"/>
            <charset val="134"/>
          </rPr>
          <t xml:space="preserve">
28. 第 28 行“（十五）境外所得分摊的共同支出”：第 3 列“调增金额”填报表 A108010 合计行第 16+17 列金额。</t>
        </r>
      </text>
    </comment>
    <comment ref="B34" authorId="0">
      <text>
        <r>
          <rPr>
            <b/>
            <sz val="9"/>
            <rFont val="宋体"/>
            <charset val="134"/>
          </rPr>
          <t>Administrator:</t>
        </r>
        <r>
          <rPr>
            <sz val="9"/>
            <rFont val="宋体"/>
            <charset val="134"/>
          </rPr>
          <t xml:space="preserve">
29. 第 29 行“（十六）党组织工作经费”：填报纳税人根据有关文件规定，为创新基层党建工作、建立稳定的经费保障制度发生的党组织工作经费及纳税调整情况。</t>
        </r>
      </text>
    </comment>
    <comment ref="B35" authorId="0">
      <text>
        <r>
          <rPr>
            <b/>
            <sz val="9"/>
            <rFont val="宋体"/>
            <charset val="134"/>
          </rPr>
          <t>Administrator:</t>
        </r>
        <r>
          <rPr>
            <sz val="9"/>
            <rFont val="宋体"/>
            <charset val="134"/>
          </rPr>
          <t xml:space="preserve">
30.第 30 行“（十七）其他”：填报 其他 因会计处理与税收规定 有差异 需纳税调整的 扣除类项目金额，
企业将货物、资产、劳务用于捐赠、广告等用途时，进行视同销售纳税调整后，对应支出的 会计处理与税收规定有差异 需纳税调整的金额 填报在本行。
</t>
        </r>
      </text>
    </comment>
    <comment ref="B37" authorId="0">
      <text>
        <r>
          <rPr>
            <b/>
            <sz val="9"/>
            <rFont val="宋体"/>
            <charset val="134"/>
          </rPr>
          <t>Administrator:</t>
        </r>
        <r>
          <rPr>
            <sz val="9"/>
            <rFont val="宋体"/>
            <charset val="134"/>
          </rPr>
          <t xml:space="preserve">
32. 第 32 行“（一）资产折旧、摊销”：
根据《资产折旧、摊销及纳税调整明细表》(A105080)填报。
第 1 列“账载金额”填报表 A105080 第 41 行第 2 列金额。
第 2 列“税收金额”填报表 A105080 第 41 行第 5 列金额。
若表 A105080 第 41 行第 9 列≥0，
第 3 列“调增金额”填报表 A105080 第 41 行第 9 列金额。
若表 A105080 第 41 行第 9 列＜0，第 4 列“调减金额”填报表 A105080 第 41 行第 9 列金额的绝对值。
</t>
        </r>
      </text>
    </comment>
    <comment ref="B38" authorId="0">
      <text>
        <r>
          <rPr>
            <b/>
            <sz val="9"/>
            <rFont val="宋体"/>
            <charset val="134"/>
          </rPr>
          <t>Administrator:</t>
        </r>
        <r>
          <rPr>
            <sz val="9"/>
            <rFont val="宋体"/>
            <charset val="134"/>
          </rPr>
          <t xml:space="preserve">
33. 第 33 行“（二）资产减值准备金”：
填报坏账准备、存货跌价准备、理赔费用准备金等不允许税前扣除的各类资产减值准备金纳税调整情况。
第 1 列“账载金额” 填报纳税人会计核算 计入当期损益的 资产减值准备金金额（因价值恢复等原因转回的资产减值准备金应予以冲回）。  
若第 1 列≥0，第 3 列“调增金额”填报第 1 列金额。
若第 1 列＜0，第 4 列“调减金额”填报第 1 列金额的绝对值。
</t>
        </r>
      </text>
    </comment>
    <comment ref="C38" authorId="0">
      <text>
        <r>
          <rPr>
            <b/>
            <sz val="9"/>
            <rFont val="宋体"/>
            <charset val="134"/>
          </rPr>
          <t>Administrator:</t>
        </r>
        <r>
          <rPr>
            <sz val="9"/>
            <rFont val="宋体"/>
            <charset val="134"/>
          </rPr>
          <t xml:space="preserve">
33. 第 33 行“（二）资产减值准备金”：
填报坏账准备、存货跌价准备、理赔费用准备金等不允许税前扣除的各类资产减值准备金纳税调整情况。
第 1 列“账载金额” 填报纳税人会计核算 计入当期损益的 资产减值准备金金额（因价值恢复等原因转回的资产减值准备金应予以冲回）。  </t>
        </r>
      </text>
    </comment>
    <comment ref="B39" authorId="0">
      <text>
        <r>
          <rPr>
            <b/>
            <sz val="9"/>
            <rFont val="宋体"/>
            <charset val="134"/>
          </rPr>
          <t>Administrator:</t>
        </r>
        <r>
          <rPr>
            <sz val="9"/>
            <rFont val="宋体"/>
            <charset val="134"/>
          </rPr>
          <t xml:space="preserve">
34. 第 34 行“（三）资产损失”：
根据《资产损失税前扣除及纳税调整明细表》(A105090)填报。
若表 A105090 第 29 行第 7 列≥0，
第 3 列“调增金额”填报表 A105090 第 29 行第 7 列金额。
若表 A105090 第 29 行第 7 列＜0，
第 4 列“调减金额”填报表 A105090 第 29 行第 7 列金额的绝对值。
</t>
        </r>
      </text>
    </comment>
    <comment ref="B40" authorId="0">
      <text>
        <r>
          <rPr>
            <b/>
            <sz val="9"/>
            <rFont val="宋体"/>
            <charset val="134"/>
          </rPr>
          <t>Administrator:</t>
        </r>
        <r>
          <rPr>
            <sz val="9"/>
            <rFont val="宋体"/>
            <charset val="134"/>
          </rPr>
          <t xml:space="preserve">
35. 第 35 行“（四）其他”：
填报其他因会计处理与税收规定有差异需纳税调整
的资产类项目金额。
若第 1 列≥第 2 列，第 3 列“调增金额”填报第 1-2 列金额。
若第 1 列＜第 2 列，第 4 列“调减金额”填报第 1-2 列金额的绝对值。
</t>
        </r>
      </text>
    </comment>
    <comment ref="B42" authorId="0">
      <text>
        <r>
          <rPr>
            <b/>
            <sz val="9"/>
            <rFont val="宋体"/>
            <charset val="134"/>
          </rPr>
          <t>Administrator:</t>
        </r>
        <r>
          <rPr>
            <sz val="9"/>
            <rFont val="宋体"/>
            <charset val="134"/>
          </rPr>
          <t xml:space="preserve">
37. 第 37 行“（一）企业重组及递延纳税事项”：
根据《企业重组及递延纳税事项纳税调整明细表》(A105100)填报。
第 1 列“账载金额”填报表 A105100 第 16 行第1+4 列金额。
第 2 列“税收金额”填报表 A105100 第 16 行第 2+5 列金额。
若表 A105100 第 16 行第 7 列≥0，
第 3 列“调增金额”填报表 A105100 第 16 行第7 列金额。
若表 A105100 第 16 行第 7 列＜0，
第 4 列“调减金额”填报表 A105100 第 16 行第 7 列金额的绝对值。</t>
        </r>
      </text>
    </comment>
    <comment ref="B43" authorId="0">
      <text>
        <r>
          <rPr>
            <b/>
            <sz val="9"/>
            <rFont val="宋体"/>
            <charset val="134"/>
          </rPr>
          <t>Administrator:</t>
        </r>
        <r>
          <rPr>
            <sz val="9"/>
            <rFont val="宋体"/>
            <charset val="134"/>
          </rPr>
          <t xml:space="preserve">
38.第 38 行“（二）政策性搬迁”：
根据《政策性搬迁纳税调整明细表》(A105110)
填报。
若表 A105110 第 24 行≥0，
第 3 列“调增金额”填报表 A105110 第 24 行金额。
若表 A105110 第 24 行＜0，
第 4 列“调减金额”填报表 A105110 第 24 行金额的绝对值。
</t>
        </r>
      </text>
    </comment>
    <comment ref="B44" authorId="0">
      <text>
        <r>
          <rPr>
            <b/>
            <sz val="9"/>
            <rFont val="宋体"/>
            <charset val="134"/>
          </rPr>
          <t>Administrator:</t>
        </r>
        <r>
          <rPr>
            <sz val="9"/>
            <rFont val="宋体"/>
            <charset val="134"/>
          </rPr>
          <t xml:space="preserve">
39. 第 39 行“（三）特殊行业准备金”：
填报特殊行业准备金调整项目第 39.1 行 至 第 39.7 行(不包含第 39.3 行)的合计金额。
</t>
        </r>
      </text>
    </comment>
    <comment ref="B51" authorId="0">
      <text>
        <r>
          <rPr>
            <b/>
            <sz val="9"/>
            <rFont val="宋体"/>
            <charset val="134"/>
          </rPr>
          <t>Administrator:</t>
        </r>
        <r>
          <rPr>
            <sz val="9"/>
            <rFont val="宋体"/>
            <charset val="134"/>
          </rPr>
          <t xml:space="preserve">
46. 第 39.7 行“6.金融企业、小额贷款公司准备金”：
根据《贷款损失准备金及纳税调整明细表》(A105120)填报。
若表 A105120 第 10 行第 11 列≥0，
第 3 列“调增金额”填报表 A105120 第 10 行第 11 列金额。
若表 A105120 第 10 行第 11 列＜0，
第 4 列“调减金额”填报表 A105120 第 10 行第 11 列金额的绝对值。
</t>
        </r>
      </text>
    </comment>
    <comment ref="B52" authorId="0">
      <text>
        <r>
          <rPr>
            <b/>
            <sz val="9"/>
            <rFont val="宋体"/>
            <charset val="134"/>
          </rPr>
          <t>Administrator:</t>
        </r>
        <r>
          <rPr>
            <sz val="9"/>
            <rFont val="宋体"/>
            <charset val="134"/>
          </rPr>
          <t xml:space="preserve">
47. 第 40 行“（四）房地产开发企业特定业务计算的纳税调整额”：
根据《视同销售和房地产开发企业特定业务纳税调整明细表》(A105010)填报。
第 2 列“税收金额” 填报表 A105010 第 21 行第 1 列金额。
若表 A105010 第 21 行第 2 列≥0，
第 3 列“调增金额”填报表 A105010 第 21 行第 2 列金额。
若表 A105010 第 21 行第 2 列＜0，
第 4 列“调减金额”填报表 A105010 第 21 行第 2 列金额的绝对值。
</t>
        </r>
      </text>
    </comment>
    <comment ref="B53" authorId="0">
      <text>
        <r>
          <rPr>
            <b/>
            <sz val="9"/>
            <rFont val="宋体"/>
            <charset val="134"/>
          </rPr>
          <t>Administrator:</t>
        </r>
        <r>
          <rPr>
            <sz val="9"/>
            <rFont val="宋体"/>
            <charset val="134"/>
          </rPr>
          <t xml:space="preserve">
48. 第 41 行“（五）合伙企业法人合伙人分得的应纳税所得额”：
第 1 列“账载金额”填报合伙企业法人合伙人本年会计核算上确认的对合伙企业的投资所得。
第 2 列“税收金额”填报纳税人按照“先分后税”原则和《财政部 国家税务总局关于合伙企业合伙人所得税问题的通知》（财税〔2008〕159 号）文件第四条规定计算的从合伙企业分得的法人合伙人应纳税所得额。
若第 1 列≤第 2 列，第 3 列“调增金额”填报第 2-1 列金额。
若第 1 列＞第 2 列，第 4 列“调减金额”填报第 2-1 列金额的绝对值。
</t>
        </r>
      </text>
    </comment>
    <comment ref="B54" authorId="0">
      <text>
        <r>
          <rPr>
            <b/>
            <sz val="9"/>
            <rFont val="宋体"/>
            <charset val="134"/>
          </rPr>
          <t>Administrator:</t>
        </r>
        <r>
          <rPr>
            <sz val="9"/>
            <rFont val="宋体"/>
            <charset val="134"/>
          </rPr>
          <t xml:space="preserve">
49. 第 42 行“（六）发行永续债利息支出”：
本行填报企业发行永续债采取的税收处理办法与会计核算方式不一致时的纳税调整情况。
①当永续债发行方 会计上按照债务核算，税收上适用股息、红利企业所得税政策时，第1列“账载金额”填报支付的永续债利息支出计入当期损益的金额；第2列“税收金额”填报0。
②永续债发行方 会计上按照权益核算，税收上按照债券利息适用企业所得税政策时，第1列“账载金额”填报0；第2列“税收金额”填报永续债发行方支付的永续债利息支出准予在企业所得税税前扣除的金额。
若第 2 列≤第 1 列，第 3 列“调增金额”填报第 1-2 列金额。
若第 2 列＞第 1 列，第 4 列“调减金额”填报第 1-2 列金额的绝对值。
</t>
        </r>
      </text>
    </comment>
    <comment ref="B55" authorId="0">
      <text>
        <r>
          <rPr>
            <b/>
            <sz val="9"/>
            <rFont val="宋体"/>
            <charset val="134"/>
          </rPr>
          <t>Administrator:</t>
        </r>
        <r>
          <rPr>
            <sz val="9"/>
            <rFont val="宋体"/>
            <charset val="134"/>
          </rPr>
          <t xml:space="preserve">
50. 第 43 行“（七）其他”：
填报其他因会计处理与税收规定有差异需纳税调整的特殊事项金额。</t>
        </r>
      </text>
    </comment>
    <comment ref="B56" authorId="0">
      <text>
        <r>
          <rPr>
            <b/>
            <sz val="9"/>
            <rFont val="宋体"/>
            <charset val="134"/>
          </rPr>
          <t>Administrator:</t>
        </r>
        <r>
          <rPr>
            <sz val="9"/>
            <rFont val="宋体"/>
            <charset val="134"/>
          </rPr>
          <t xml:space="preserve">
51. 第 44 行“五、特别纳税调整应税所得”：
第 3 列“调增金额”填报纳税人按特别纳税调整规定自行调增的当年应税所得。
第 4 列“调减金额”填报纳税人依据双边预约定价安排或者转让定价相应调整磋商结果的通知，需要调减的当年应税所得。
</t>
        </r>
      </text>
    </comment>
    <comment ref="B57" authorId="0">
      <text>
        <r>
          <rPr>
            <b/>
            <sz val="9"/>
            <rFont val="宋体"/>
            <charset val="134"/>
          </rPr>
          <t>Administrator:</t>
        </r>
        <r>
          <rPr>
            <sz val="9"/>
            <rFont val="宋体"/>
            <charset val="134"/>
          </rPr>
          <t xml:space="preserve">
52. 第 45 行“六、其他”：
填报其他会计处理与税收规定存在差异需纳税调整的项目金额，
包括企业执行《企业会计准则第 14 号——收入》（财会〔2017〕22 号发布）产生的税会差异纳税调整金额。
</t>
        </r>
      </text>
    </comment>
  </commentList>
</comments>
</file>

<file path=xl/comments12.xml><?xml version="1.0" encoding="utf-8"?>
<comments xmlns="http://schemas.openxmlformats.org/spreadsheetml/2006/main">
  <authors>
    <author>Administrator</author>
  </authors>
  <commentList>
    <comment ref="B6" authorId="0">
      <text>
        <r>
          <rPr>
            <b/>
            <sz val="9"/>
            <rFont val="宋体"/>
            <charset val="134"/>
          </rPr>
          <t>Administrator:</t>
        </r>
        <r>
          <rPr>
            <sz val="9"/>
            <rFont val="宋体"/>
            <charset val="134"/>
          </rPr>
          <t xml:space="preserve">
第1行“一、视同销售收入”：填报会计处理不确认销售收入，而税收规定确认为应税收入的金额，本行为第2行至第10行小计数。
第1列“税收金额”填报税收确认的应税收入金额；第2列“纳税调整金额”等于第1列“税收金额”。</t>
        </r>
      </text>
    </comment>
    <comment ref="B7" authorId="0">
      <text>
        <r>
          <rPr>
            <b/>
            <sz val="9"/>
            <rFont val="宋体"/>
            <charset val="134"/>
          </rPr>
          <t>Administrator:</t>
        </r>
        <r>
          <rPr>
            <sz val="9"/>
            <rFont val="宋体"/>
            <charset val="134"/>
          </rPr>
          <t xml:space="preserve">
第2行“（一）非货币性资产交换视同销售收入”：填报发生非货币性资产交换业务，会计处理不确认销售收入，而税收规定确认为应税收入的金额。
第1列“税收金额”填报税收确认的应税收入金额；第2列“纳税调整金额”等于第1列“税收金额”。</t>
        </r>
      </text>
    </comment>
    <comment ref="B8" authorId="0">
      <text>
        <r>
          <rPr>
            <b/>
            <sz val="9"/>
            <rFont val="宋体"/>
            <charset val="134"/>
          </rPr>
          <t>Administrator:</t>
        </r>
        <r>
          <rPr>
            <sz val="9"/>
            <rFont val="宋体"/>
            <charset val="134"/>
          </rPr>
          <t xml:space="preserve">
第3行“（二）用于市场推广或销售视同销售收入”：填报发生将货物、财产用于市场推广、广告、样品、集资、销售等，
会计处理不确认销售收入，而税收规定确认为应税收入的金额。
填列方法同第2行。</t>
        </r>
      </text>
    </comment>
    <comment ref="B9" authorId="0">
      <text>
        <r>
          <rPr>
            <b/>
            <sz val="9"/>
            <rFont val="宋体"/>
            <charset val="134"/>
          </rPr>
          <t>Administrator:</t>
        </r>
        <r>
          <rPr>
            <sz val="9"/>
            <rFont val="宋体"/>
            <charset val="134"/>
          </rPr>
          <t xml:space="preserve">
第4行“（三）用于交际应酬视同销售收入”：填报发生将货物、财产用于交际应酬，
会计处理不确认销售收入，而税收规定确认为应税收入的金额。
填列方法同第2行。</t>
        </r>
      </text>
    </comment>
    <comment ref="B10" authorId="0">
      <text>
        <r>
          <rPr>
            <b/>
            <sz val="9"/>
            <rFont val="宋体"/>
            <charset val="134"/>
          </rPr>
          <t>Administrator:</t>
        </r>
        <r>
          <rPr>
            <sz val="9"/>
            <rFont val="宋体"/>
            <charset val="134"/>
          </rPr>
          <t xml:space="preserve">
第5行“（四）用于职工奖励或福利视同销售收入”：填报发生将货物、财产用于职工奖励或福利，
会计处理不确认销售收入，而税收规定确认为应税收入的金额。
企业外购资产或服务不以销售为目的，用于替代职工福利费用支出，且购置后在一个纳税年度内处置的，以公允价值确定视同销售收入。
填列方法同第2行。</t>
        </r>
      </text>
    </comment>
    <comment ref="B11" authorId="0">
      <text>
        <r>
          <rPr>
            <b/>
            <sz val="9"/>
            <rFont val="宋体"/>
            <charset val="134"/>
          </rPr>
          <t>Administrator:</t>
        </r>
        <r>
          <rPr>
            <sz val="9"/>
            <rFont val="宋体"/>
            <charset val="134"/>
          </rPr>
          <t xml:space="preserve">
第6行“（五）用于股息分配视同销售收入”：填报发生将货物、财产用于股息分配，
会计处理不确认销售收入，而税收规定确认为应税收入的金额。
填列方法同第2行。</t>
        </r>
      </text>
    </comment>
    <comment ref="B12" authorId="0">
      <text>
        <r>
          <rPr>
            <b/>
            <sz val="9"/>
            <rFont val="宋体"/>
            <charset val="134"/>
          </rPr>
          <t>Administrator:</t>
        </r>
        <r>
          <rPr>
            <sz val="9"/>
            <rFont val="宋体"/>
            <charset val="134"/>
          </rPr>
          <t xml:space="preserve">
第7行“（六）用于对外捐赠视同销售收入”：填报发生将货物、财产用于对外捐赠或赞助，
会计处理不确认销售收入，而税收规定确认为应税收入的金额。
填列方法同第2行。</t>
        </r>
      </text>
    </comment>
    <comment ref="B13" authorId="0">
      <text>
        <r>
          <rPr>
            <b/>
            <sz val="9"/>
            <rFont val="宋体"/>
            <charset val="134"/>
          </rPr>
          <t>Administrator:</t>
        </r>
        <r>
          <rPr>
            <sz val="9"/>
            <rFont val="宋体"/>
            <charset val="134"/>
          </rPr>
          <t xml:space="preserve">
第8行“（七）用于对外投资项目视同销售收入”：填报发生将货物、财产用于对外投资，
会计处理不确认销售收入，而税收规定确认为应税收入的金额。
填列方法同第2行。</t>
        </r>
      </text>
    </comment>
    <comment ref="B14" authorId="0">
      <text>
        <r>
          <rPr>
            <b/>
            <sz val="9"/>
            <rFont val="宋体"/>
            <charset val="134"/>
          </rPr>
          <t>Administrator:</t>
        </r>
        <r>
          <rPr>
            <sz val="9"/>
            <rFont val="宋体"/>
            <charset val="134"/>
          </rPr>
          <t xml:space="preserve">
第9行“（八）提供劳务视同销售收入”：填报发生对外提供劳务，
会计处理不确认销售收入，而税收规定确认为应税收入的金额。
填列方法同第2行。</t>
        </r>
      </text>
    </comment>
    <comment ref="B16" authorId="0">
      <text>
        <r>
          <rPr>
            <b/>
            <sz val="9"/>
            <rFont val="宋体"/>
            <charset val="134"/>
          </rPr>
          <t>Administrator:</t>
        </r>
        <r>
          <rPr>
            <sz val="9"/>
            <rFont val="宋体"/>
            <charset val="134"/>
          </rPr>
          <t xml:space="preserve">
第11行“一、视同销售成本”：填报会计处理不确认销售收入，税收规定确认为应税收入对应的视同销售成本金额。
本行为第12行至第20行小计数。
第1列“税收金额”填报予以税前扣除的视同销售成本金额；
将第1列税收金额以负数形式填报第2列“纳税调整金额”。</t>
        </r>
      </text>
    </comment>
    <comment ref="B17" authorId="0">
      <text>
        <r>
          <rPr>
            <b/>
            <sz val="9"/>
            <rFont val="宋体"/>
            <charset val="134"/>
          </rPr>
          <t>Administrator:</t>
        </r>
        <r>
          <rPr>
            <sz val="9"/>
            <rFont val="宋体"/>
            <charset val="134"/>
          </rPr>
          <t xml:space="preserve">
第12行“（一）非货币性资产交换视同销售成本”：填报发生非货币性资产交换业务，
会计处理不确认销售收入，税收规定确认为应税收入所对应的应予以税前扣除的视同销售成本金额。
第1列“税收金额”填报予以扣除的视同销售成本金额；
将第1列税收金额以负数形式填报第2列“纳税调整金额”。</t>
        </r>
      </text>
    </comment>
    <comment ref="B18" authorId="0">
      <text>
        <r>
          <rPr>
            <b/>
            <sz val="9"/>
            <rFont val="宋体"/>
            <charset val="134"/>
          </rPr>
          <t>Administrator:</t>
        </r>
        <r>
          <rPr>
            <sz val="9"/>
            <rFont val="宋体"/>
            <charset val="134"/>
          </rPr>
          <t xml:space="preserve">
第13行“（二）用于市场推广或销售视同销售成本”：填报发生将货物、财产用于市场推广、广告、样品、集资、销售等，
会计处理不确认销售收入，税收规定确认为应税收入时，其对应的应予以税前扣除的视同销售成本金额。
填列方法同第12行。</t>
        </r>
      </text>
    </comment>
    <comment ref="B19" authorId="0">
      <text>
        <r>
          <rPr>
            <b/>
            <sz val="9"/>
            <rFont val="宋体"/>
            <charset val="134"/>
          </rPr>
          <t>Administrator:</t>
        </r>
        <r>
          <rPr>
            <sz val="9"/>
            <rFont val="宋体"/>
            <charset val="134"/>
          </rPr>
          <t xml:space="preserve">
第14行“（三）用于交际应酬视同销售成本”：填报发生将货物、财产用于交际应酬，
会计处理不确认销售收入，税收规定确认为应税收入时，其对应的应予以税前扣除的视同销售成本金额。
填列方法同第12行。</t>
        </r>
      </text>
    </comment>
    <comment ref="B20" authorId="0">
      <text>
        <r>
          <rPr>
            <b/>
            <sz val="9"/>
            <rFont val="宋体"/>
            <charset val="134"/>
          </rPr>
          <t>Administrator:</t>
        </r>
        <r>
          <rPr>
            <sz val="9"/>
            <rFont val="宋体"/>
            <charset val="134"/>
          </rPr>
          <t xml:space="preserve">
第15行“（四）用于职工奖励或福利视同销售成本”：填报发生将货物、财产用于职工奖励或福利，
会计处理不确认销售收入，税收规定确认为应税收入时，其对应的应予以税前扣除的视同销售成本金额。
填列方法同第12行。</t>
        </r>
      </text>
    </comment>
    <comment ref="B21" authorId="0">
      <text>
        <r>
          <rPr>
            <b/>
            <sz val="9"/>
            <rFont val="宋体"/>
            <charset val="134"/>
          </rPr>
          <t>Administrator:</t>
        </r>
        <r>
          <rPr>
            <sz val="9"/>
            <rFont val="宋体"/>
            <charset val="134"/>
          </rPr>
          <t xml:space="preserve">
第16行“（五）用于股息分配视同销售成本”：填报发生将货物、财产用于股息分配，
会计处理不确认销售收入，税收规定确认为应税收入时，其对应的应予以税前扣除的视同销售成本金额。
填列方法同第12行。</t>
        </r>
      </text>
    </comment>
    <comment ref="B22" authorId="0">
      <text>
        <r>
          <rPr>
            <b/>
            <sz val="9"/>
            <rFont val="宋体"/>
            <charset val="134"/>
          </rPr>
          <t>Administrator:</t>
        </r>
        <r>
          <rPr>
            <sz val="9"/>
            <rFont val="宋体"/>
            <charset val="134"/>
          </rPr>
          <t xml:space="preserve">
第17行“（六）用于对外捐赠视同销售成本”：填报发生将货物、财产用于对外捐赠或赞助，
会计处理不确认销售收入，税收规定确认为应税收入时，其对应的应予以税前扣除的视同销售成本金额。
填列方法同第12行。</t>
        </r>
      </text>
    </comment>
    <comment ref="B23" authorId="0">
      <text>
        <r>
          <rPr>
            <b/>
            <sz val="9"/>
            <rFont val="宋体"/>
            <charset val="134"/>
          </rPr>
          <t>Administrator:</t>
        </r>
        <r>
          <rPr>
            <sz val="9"/>
            <rFont val="宋体"/>
            <charset val="134"/>
          </rPr>
          <t xml:space="preserve">
第18行“（七）用于对外投资项目视同销售成本”：填报会计处理发生将货物、财产用于对外投资，
会计处理不确认销售收入，税收规定确认为应税收入时，其对应的应予以税前扣除的视同销售成本金额。
填列方法同第12行。</t>
        </r>
      </text>
    </comment>
    <comment ref="B24" authorId="0">
      <text>
        <r>
          <rPr>
            <b/>
            <sz val="9"/>
            <rFont val="宋体"/>
            <charset val="134"/>
          </rPr>
          <t>Administrator:</t>
        </r>
        <r>
          <rPr>
            <sz val="9"/>
            <rFont val="宋体"/>
            <charset val="134"/>
          </rPr>
          <t xml:space="preserve">
第19行“（八）提供劳务视同销售成本”：填报会计处理发生对外提供劳务，
会计处理不确认销售收入，税收规定确认为应税收入时，其对应的应予以税前扣除视同销售成本金额。
填列方法同第12行。</t>
        </r>
      </text>
    </comment>
    <comment ref="B28" authorId="0">
      <text>
        <r>
          <rPr>
            <b/>
            <sz val="9"/>
            <rFont val="宋体"/>
            <charset val="134"/>
          </rPr>
          <t>Administrator:</t>
        </r>
        <r>
          <rPr>
            <sz val="9"/>
            <rFont val="宋体"/>
            <charset val="134"/>
          </rPr>
          <t xml:space="preserve">
第23行“1.销售未完工产品的收入”：第1列“税收金额”填报房地产企业销售未完工开发产品，
会计核算未进行收入确认的销售收入金额。</t>
        </r>
      </text>
    </comment>
    <comment ref="B29" authorId="0">
      <text>
        <r>
          <rPr>
            <b/>
            <sz val="9"/>
            <rFont val="宋体"/>
            <charset val="134"/>
          </rPr>
          <t>Administrator:</t>
        </r>
        <r>
          <rPr>
            <sz val="9"/>
            <rFont val="宋体"/>
            <charset val="134"/>
          </rPr>
          <t xml:space="preserve">
第24行“2.销售未完工产品预计毛利额”：
第1列“税收金额”填报房地产企业销售未完工产品取得的销售收入 按税收规定预计计税毛利率 计算的金额；
第2列“纳税调整金额”等于第1列“税收金额”。</t>
        </r>
      </text>
    </comment>
    <comment ref="B30" authorId="0">
      <text>
        <r>
          <rPr>
            <b/>
            <sz val="9"/>
            <rFont val="宋体"/>
            <charset val="134"/>
          </rPr>
          <t>Administrator:</t>
        </r>
        <r>
          <rPr>
            <sz val="9"/>
            <rFont val="宋体"/>
            <charset val="134"/>
          </rPr>
          <t xml:space="preserve">
第25行“3.实际发生的税金及附加、土地增值税”：
第1列“税收金额”填报房地产企业销售未完工产品实际发生的税金及附加、土地增值税，且在会计核算中 未计入当期损益 的金额；
第2列“纳税调整金额”等于第1列“税收金额”。</t>
        </r>
      </text>
    </comment>
    <comment ref="B32" authorId="0">
      <text>
        <r>
          <rPr>
            <b/>
            <sz val="9"/>
            <rFont val="宋体"/>
            <charset val="134"/>
          </rPr>
          <t>Administrator:</t>
        </r>
        <r>
          <rPr>
            <sz val="9"/>
            <rFont val="宋体"/>
            <charset val="134"/>
          </rPr>
          <t xml:space="preserve">
第27行“1.销售未完工产品转完工产品确认的销售收入”：
第1列“税收金额”填报房地产企业销售的未完工产品，此前年度已按预计毛利额征收所得税，本年度结转为完工产品，会计上符合收入确认条件，当年会计核算确认的销售收入金额。
</t>
        </r>
      </text>
    </comment>
    <comment ref="B33" authorId="0">
      <text>
        <r>
          <rPr>
            <b/>
            <sz val="9"/>
            <rFont val="宋体"/>
            <charset val="134"/>
          </rPr>
          <t>Administrator:</t>
        </r>
        <r>
          <rPr>
            <sz val="9"/>
            <rFont val="宋体"/>
            <charset val="134"/>
          </rPr>
          <t xml:space="preserve">
第28行“2.转回的销售未完工产品预计毛利额”：
第1列“税收金额”填报房地产企业销售的未完工产品，此前年度已按预计毛利额征收所得税，
本年结转完工产品，会计核算确认为销售收入，
转回 原按税收规定预计计税毛利率 计算的金额</t>
        </r>
      </text>
    </comment>
    <comment ref="B34" authorId="0">
      <text>
        <r>
          <rPr>
            <b/>
            <sz val="9"/>
            <rFont val="宋体"/>
            <charset val="134"/>
          </rPr>
          <t>Administrator:</t>
        </r>
        <r>
          <rPr>
            <sz val="9"/>
            <rFont val="宋体"/>
            <charset val="134"/>
          </rPr>
          <t xml:space="preserve">
第29行“3.转回实际发生的税金及附加、土地增值税”：填报房地产企业销售的未完工产品结转完工产品后，会计核算确认为销售收入，同时将对应实际发生的税金及附加、土地增值税转入当期损益的金额</t>
        </r>
      </text>
    </comment>
  </commentList>
</comments>
</file>

<file path=xl/comments13.xml><?xml version="1.0" encoding="utf-8"?>
<comments xmlns="http://schemas.openxmlformats.org/spreadsheetml/2006/main">
  <authors>
    <author>Administrator</author>
  </authors>
  <commentList>
    <comment ref="B15" authorId="0">
      <text>
        <r>
          <rPr>
            <b/>
            <sz val="9"/>
            <rFont val="宋体"/>
            <charset val="134"/>
          </rPr>
          <t>Administrator:</t>
        </r>
        <r>
          <rPr>
            <sz val="9"/>
            <rFont val="宋体"/>
            <charset val="134"/>
          </rPr>
          <t xml:space="preserve">
已执行“新金融准则”的纳税人，若投资收益的项目类别不为本表第1行至第8行的，则在第9行“九、其他”中填报相关会计处理、税收规定，以及纳税调整情况。</t>
        </r>
      </text>
    </comment>
  </commentList>
</comments>
</file>

<file path=xl/comments14.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第1列“取得年度”：填报取得专项用途财政性资金的公历年度。第5行至第1行依次从6行往前倒推，第6行为申报年度。</t>
        </r>
      </text>
    </comment>
    <comment ref="L5" authorId="0">
      <text>
        <r>
          <rPr>
            <b/>
            <sz val="9"/>
            <rFont val="宋体"/>
            <charset val="134"/>
          </rPr>
          <t>Administrator:</t>
        </r>
        <r>
          <rPr>
            <sz val="9"/>
            <rFont val="宋体"/>
            <charset val="134"/>
          </rPr>
          <t xml:space="preserve">
第10列“支出金额”：填报纳税人历年作为不征税收入处理的符合条件的财政性资金，在本年（申报年度）用于支出的金额。</t>
        </r>
      </text>
    </comment>
    <comment ref="M5" authorId="0">
      <text>
        <r>
          <rPr>
            <b/>
            <sz val="9"/>
            <rFont val="宋体"/>
            <charset val="134"/>
          </rPr>
          <t>Administrator:</t>
        </r>
        <r>
          <rPr>
            <sz val="9"/>
            <rFont val="宋体"/>
            <charset val="134"/>
          </rPr>
          <t xml:space="preserve">
第11列“其中：费用化支出金额”：填报纳税人历年作为不征税收入处理的符合条件的财政性资金，在本年（申报年度）用于支出计入本年损益的费用金额。</t>
        </r>
      </text>
    </comment>
    <comment ref="N5" authorId="0">
      <text>
        <r>
          <rPr>
            <b/>
            <sz val="9"/>
            <rFont val="宋体"/>
            <charset val="134"/>
          </rPr>
          <t>Administrator:</t>
        </r>
        <r>
          <rPr>
            <sz val="9"/>
            <rFont val="宋体"/>
            <charset val="134"/>
          </rPr>
          <t xml:space="preserve">
第12列“结余金额”：填报纳税人历年作为不征税收入处理的符合条件的财政性资金，减除历年累计支出（包括费用化支出和资本化支出）后尚未使用的不征税收入余额。</t>
        </r>
      </text>
    </comment>
    <comment ref="P5" authorId="0">
      <text>
        <r>
          <rPr>
            <b/>
            <sz val="9"/>
            <rFont val="宋体"/>
            <charset val="134"/>
          </rPr>
          <t>Administrator:</t>
        </r>
        <r>
          <rPr>
            <sz val="9"/>
            <rFont val="宋体"/>
            <charset val="134"/>
          </rPr>
          <t xml:space="preserve">
第14列“应计入本年应税收入金额”：填报企业以前年度取得财政性资金且已作为不征税收入处理后，在5年（60个月）内未发生支出且未缴回财政部门或其他拨付资金的政府部门，应计入本年应税收入的金额。</t>
        </r>
      </text>
    </comment>
    <comment ref="F13" authorId="0">
      <text>
        <r>
          <rPr>
            <b/>
            <sz val="9"/>
            <rFont val="宋体"/>
            <charset val="134"/>
          </rPr>
          <t>Administrator:</t>
        </r>
        <r>
          <rPr>
            <sz val="9"/>
            <rFont val="宋体"/>
            <charset val="134"/>
          </rPr>
          <t xml:space="preserve">
本列第7行金额=《纳税调整项目明细表》（A105000）第9行“其中：专项用途财政性资金”的第4列“调减金额”。</t>
        </r>
      </text>
    </comment>
    <comment ref="M13" authorId="0">
      <text>
        <r>
          <rPr>
            <b/>
            <sz val="9"/>
            <rFont val="宋体"/>
            <charset val="134"/>
          </rPr>
          <t>Administrator:</t>
        </r>
        <r>
          <rPr>
            <sz val="9"/>
            <rFont val="宋体"/>
            <charset val="134"/>
          </rPr>
          <t xml:space="preserve">
本列第7行金额=《纳税调整项目明细表》（A105000）第25行“其中：专项用途财政性资金用于支出所形成的费用”的第3列“调增金额”。</t>
        </r>
      </text>
    </comment>
    <comment ref="P13" authorId="0">
      <text>
        <r>
          <rPr>
            <b/>
            <sz val="9"/>
            <rFont val="宋体"/>
            <charset val="134"/>
          </rPr>
          <t>Administrator:</t>
        </r>
        <r>
          <rPr>
            <sz val="9"/>
            <rFont val="宋体"/>
            <charset val="134"/>
          </rPr>
          <t xml:space="preserve">
本列第7行金额=《纳税调整项目明细表》（A105000）第9行“其中：专项用途财政性资金”的第3列“调增金额”。</t>
        </r>
      </text>
    </comment>
  </commentList>
</comments>
</file>

<file path=xl/comments15.xml><?xml version="1.0" encoding="utf-8"?>
<comments xmlns="http://schemas.openxmlformats.org/spreadsheetml/2006/main">
  <authors>
    <author>Administrator</author>
  </authors>
  <commentList>
    <comment ref="D7" authorId="0">
      <text>
        <r>
          <rPr>
            <b/>
            <sz val="9"/>
            <rFont val="宋体"/>
            <charset val="134"/>
          </rPr>
          <t>Administrator:</t>
        </r>
        <r>
          <rPr>
            <sz val="9"/>
            <rFont val="宋体"/>
            <charset val="134"/>
          </rPr>
          <t xml:space="preserve">
第2列“实际发生额”：填报纳税人根据本年实际行权时股权的公允价格与激励对象实际行权支付价格的差额和数量计算确定的金额。</t>
        </r>
      </text>
    </comment>
    <comment ref="G7" authorId="0">
      <text>
        <r>
          <rPr>
            <b/>
            <sz val="9"/>
            <rFont val="宋体"/>
            <charset val="134"/>
          </rPr>
          <t>Administrator:</t>
        </r>
        <r>
          <rPr>
            <sz val="9"/>
            <rFont val="宋体"/>
            <charset val="134"/>
          </rPr>
          <t xml:space="preserve">
第5列“税收金额”：填报行权时按照税收规定允许税前扣除的金额，按第2列金额填报。</t>
        </r>
      </text>
    </comment>
    <comment ref="G10" authorId="0">
      <text>
        <r>
          <rPr>
            <b/>
            <sz val="9"/>
            <rFont val="宋体"/>
            <charset val="134"/>
          </rPr>
          <t>Administrator:</t>
        </r>
        <r>
          <rPr>
            <sz val="9"/>
            <rFont val="宋体"/>
            <charset val="134"/>
          </rPr>
          <t xml:space="preserve">
第5列“税收金额”：填报纳税人按照税收规定允许税前扣除的金额（不包括第6行“按税收规定全额扣除的职工培训费用”金额），按第1行第5列“工资薪金支出\税收金额”×税收规定扣除率与第2+4列的孰小值填报。</t>
        </r>
      </text>
    </comment>
  </commentList>
</comments>
</file>

<file path=xl/comments16.xml><?xml version="1.0" encoding="utf-8"?>
<comments xmlns="http://schemas.openxmlformats.org/spreadsheetml/2006/main">
  <authors>
    <author>xie-jianquan</author>
  </authors>
  <commentList>
    <comment ref="C9" authorId="0">
      <text>
        <r>
          <rPr>
            <b/>
            <sz val="9"/>
            <rFont val="宋体"/>
            <charset val="134"/>
          </rPr>
          <t>Administrator：</t>
        </r>
        <r>
          <rPr>
            <sz val="9"/>
            <rFont val="宋体"/>
            <charset val="134"/>
          </rPr>
          <t xml:space="preserve">
“广告费和业务宣传费”列次填写计算扣除限额的当年销售（营业）收入.
</t>
        </r>
      </text>
    </comment>
    <comment ref="D9" authorId="0">
      <text>
        <r>
          <rPr>
            <b/>
            <sz val="9"/>
            <rFont val="宋体"/>
            <charset val="134"/>
          </rPr>
          <t>Administrator：</t>
        </r>
        <r>
          <rPr>
            <sz val="9"/>
            <rFont val="宋体"/>
            <charset val="134"/>
          </rPr>
          <t xml:space="preserve">
“保险企业手续费及佣金支出”列次填报当年保险企业全部保费收入扣除退保金等后余额。</t>
        </r>
      </text>
    </comment>
    <comment ref="D10" authorId="0">
      <text>
        <r>
          <rPr>
            <b/>
            <sz val="9"/>
            <rFont val="宋体"/>
            <charset val="134"/>
          </rPr>
          <t>Administrator：</t>
        </r>
        <r>
          <rPr>
            <sz val="9"/>
            <rFont val="宋体"/>
            <charset val="134"/>
          </rPr>
          <t xml:space="preserve">
依据 财政部 税务总局公告2019年第72号，保险企业发生与其经营活动有关的手续费及佣金支出，不超过当年全部保费收入扣除退保金等后余额的18%（含本数）的部分，在计算应纳税所得额时准予扣除；超过部分，允许结转以后年度扣除。</t>
        </r>
      </text>
    </comment>
  </commentList>
</comments>
</file>

<file path=xl/comments17.xml><?xml version="1.0" encoding="utf-8"?>
<comments xmlns="http://schemas.openxmlformats.org/spreadsheetml/2006/main">
  <authors>
    <author>Administrator</author>
  </authors>
  <commentList>
    <comment ref="B6" authorId="0">
      <text>
        <r>
          <rPr>
            <b/>
            <sz val="9"/>
            <rFont val="宋体"/>
            <charset val="134"/>
          </rPr>
          <t>Administrator:</t>
        </r>
        <r>
          <rPr>
            <sz val="9"/>
            <rFont val="宋体"/>
            <charset val="134"/>
          </rPr>
          <t xml:space="preserve">
1. 第 1 行“非公益性捐赠”：填报纳税人本年发生且已计入本年损益的税收规定公益性捐赠以外的其他捐赠支出及纳税调整情况。</t>
        </r>
      </text>
    </comment>
    <comment ref="C6" authorId="0">
      <text>
        <r>
          <rPr>
            <b/>
            <sz val="9"/>
            <rFont val="宋体"/>
            <charset val="134"/>
          </rPr>
          <t>Administrator:</t>
        </r>
        <r>
          <rPr>
            <sz val="9"/>
            <rFont val="宋体"/>
            <charset val="134"/>
          </rPr>
          <t xml:space="preserve">
（1） 第 1 列“账载金额”：填报纳税人计入本年损益的公益性捐赠以外的其他捐
赠支出金额，包括该支出已通过《纳税调整项目明细表》（A105000）第 30 行“（十七）其他”进行纳税调整的金额。
</t>
        </r>
      </text>
    </comment>
    <comment ref="G6" authorId="0">
      <text>
        <r>
          <rPr>
            <b/>
            <sz val="9"/>
            <rFont val="宋体"/>
            <charset val="134"/>
          </rPr>
          <t>Administrator:</t>
        </r>
        <r>
          <rPr>
            <sz val="9"/>
            <rFont val="宋体"/>
            <charset val="134"/>
          </rPr>
          <t xml:space="preserve">
（2） 第 5 列“纳税调增额”：填报非公益性捐赠支出纳税调整增加额，金额等于第 1 列“账载金额”。
</t>
        </r>
      </text>
    </comment>
    <comment ref="B7" authorId="0">
      <text>
        <r>
          <rPr>
            <b/>
            <sz val="9"/>
            <rFont val="宋体"/>
            <charset val="134"/>
          </rPr>
          <t>Administrator:</t>
        </r>
        <r>
          <rPr>
            <sz val="9"/>
            <rFont val="宋体"/>
            <charset val="134"/>
          </rPr>
          <t xml:space="preserve">
2. 第 2 行“限额扣除的公益性捐赠”：填报纳税人本年发生的限额扣除的公益性捐赠支出、纳税调整额、以前年度结转扣除捐赠支出等。
</t>
        </r>
      </text>
    </comment>
    <comment ref="F7" authorId="0">
      <text>
        <r>
          <rPr>
            <b/>
            <sz val="9"/>
            <rFont val="宋体"/>
            <charset val="134"/>
          </rPr>
          <t>Administrator:</t>
        </r>
        <r>
          <rPr>
            <sz val="9"/>
            <rFont val="宋体"/>
            <charset val="134"/>
          </rPr>
          <t xml:space="preserve">
其中本行第4列“税收金额”：当本行第1列+第2列大于第3列时，第4列＝第3列；当本行第1列+第2列小于等于第3列时，第4列＝第1列+第2列。</t>
        </r>
      </text>
    </comment>
    <comment ref="B8" authorId="0">
      <text>
        <r>
          <rPr>
            <b/>
            <sz val="9"/>
            <rFont val="宋体"/>
            <charset val="134"/>
          </rPr>
          <t>Administrator:</t>
        </r>
        <r>
          <rPr>
            <sz val="9"/>
            <rFont val="宋体"/>
            <charset val="134"/>
          </rPr>
          <t xml:space="preserve">
3. 第 3 行“前三年度”：填报纳税人前三年度发生的未税前扣除的公益性捐赠支出在本年度扣除的金额。</t>
        </r>
      </text>
    </comment>
    <comment ref="D8" authorId="0">
      <text>
        <r>
          <rPr>
            <b/>
            <sz val="9"/>
            <rFont val="宋体"/>
            <charset val="134"/>
          </rPr>
          <t>Administrator:</t>
        </r>
        <r>
          <rPr>
            <sz val="9"/>
            <rFont val="宋体"/>
            <charset val="134"/>
          </rPr>
          <t xml:space="preserve">
（1） 第 2 列“以前年度结转可扣除的捐赠额”：填报前三年度发生的尚未税前扣除的公益性捐赠支出金额。
</t>
        </r>
      </text>
    </comment>
    <comment ref="H8" authorId="0">
      <text>
        <r>
          <rPr>
            <b/>
            <sz val="9"/>
            <rFont val="宋体"/>
            <charset val="134"/>
          </rPr>
          <t>Administrator:</t>
        </r>
        <r>
          <rPr>
            <sz val="9"/>
            <rFont val="宋体"/>
            <charset val="134"/>
          </rPr>
          <t xml:space="preserve">
第6列“纳税调减额”：根据本年扣除限额以及前三年度未扣除的公益性捐赠支出分析填报。</t>
        </r>
      </text>
    </comment>
    <comment ref="B9" authorId="0">
      <text>
        <r>
          <rPr>
            <b/>
            <sz val="9"/>
            <rFont val="宋体"/>
            <charset val="134"/>
          </rPr>
          <t>Administrator:</t>
        </r>
        <r>
          <rPr>
            <sz val="9"/>
            <rFont val="宋体"/>
            <charset val="134"/>
          </rPr>
          <t xml:space="preserve">
4. 第 4 行“前二年度”：填报纳税人前二年度发生的未税前扣除的公益性捐赠支出在本年度扣除的捐赠额以及结转以后年度扣除的捐赠额。</t>
        </r>
      </text>
    </comment>
    <comment ref="D9" authorId="0">
      <text>
        <r>
          <rPr>
            <b/>
            <sz val="9"/>
            <rFont val="宋体"/>
            <charset val="134"/>
          </rPr>
          <t>Administrator:</t>
        </r>
        <r>
          <rPr>
            <sz val="9"/>
            <rFont val="宋体"/>
            <charset val="134"/>
          </rPr>
          <t xml:space="preserve">
（1） 第 2 列“以前年度结转可扣除的捐赠额”：填报前二年度发生的尚未税前扣除的公益性捐赠支出金额。</t>
        </r>
      </text>
    </comment>
    <comment ref="H9" authorId="0">
      <text>
        <r>
          <rPr>
            <b/>
            <sz val="9"/>
            <rFont val="宋体"/>
            <charset val="134"/>
          </rPr>
          <t>Administrator:</t>
        </r>
        <r>
          <rPr>
            <sz val="9"/>
            <rFont val="宋体"/>
            <charset val="134"/>
          </rPr>
          <t xml:space="preserve">
第6列“纳税调减额”：根据本年剩余扣除限额、本年扣除前三年度捐赠支出、前二年度未扣除的公益性捐赠支出分析填报。</t>
        </r>
      </text>
    </comment>
    <comment ref="I9" authorId="0">
      <text>
        <r>
          <rPr>
            <b/>
            <sz val="9"/>
            <rFont val="宋体"/>
            <charset val="134"/>
          </rPr>
          <t>Administrator:</t>
        </r>
        <r>
          <rPr>
            <sz val="9"/>
            <rFont val="宋体"/>
            <charset val="134"/>
          </rPr>
          <t xml:space="preserve">
第7列“可结转以后年度扣除的捐赠额”：填报前二年度未扣除、结转以后年度扣除的公益性捐赠支出金额。</t>
        </r>
      </text>
    </comment>
    <comment ref="B10" authorId="0">
      <text>
        <r>
          <rPr>
            <b/>
            <sz val="9"/>
            <rFont val="宋体"/>
            <charset val="134"/>
          </rPr>
          <t>Administrator:</t>
        </r>
        <r>
          <rPr>
            <sz val="9"/>
            <rFont val="宋体"/>
            <charset val="134"/>
          </rPr>
          <t xml:space="preserve">
5. 第 5 行“前一年度”：填报纳税人前一年度发生的未税前扣除的公益性捐赠支出在本年度扣除的捐赠额以及结转以后年度扣除的捐赠额。</t>
        </r>
      </text>
    </comment>
    <comment ref="D10" authorId="0">
      <text>
        <r>
          <rPr>
            <b/>
            <sz val="9"/>
            <rFont val="宋体"/>
            <charset val="134"/>
          </rPr>
          <t>Administrator:</t>
        </r>
        <r>
          <rPr>
            <sz val="9"/>
            <rFont val="宋体"/>
            <charset val="134"/>
          </rPr>
          <t xml:space="preserve">
（1） 第 2 列“以前年度结转可扣除的捐赠额”：填报前一年度发生的尚未税前扣除的公益性捐赠支出金额。</t>
        </r>
      </text>
    </comment>
    <comment ref="H10" authorId="0">
      <text>
        <r>
          <rPr>
            <b/>
            <sz val="9"/>
            <rFont val="宋体"/>
            <charset val="134"/>
          </rPr>
          <t>Administrator:</t>
        </r>
        <r>
          <rPr>
            <sz val="9"/>
            <rFont val="宋体"/>
            <charset val="134"/>
          </rPr>
          <t xml:space="preserve">
第6列“纳税调减额”：根据本年剩余扣除限额、本年扣除前三年度捐赠支出、本年扣除前二年度捐赠支出、前一年度未扣除的公益性捐赠支出分析填报。</t>
        </r>
      </text>
    </comment>
    <comment ref="I10" authorId="0">
      <text>
        <r>
          <rPr>
            <b/>
            <sz val="9"/>
            <rFont val="宋体"/>
            <charset val="134"/>
          </rPr>
          <t>Administrator:</t>
        </r>
        <r>
          <rPr>
            <sz val="9"/>
            <rFont val="宋体"/>
            <charset val="134"/>
          </rPr>
          <t xml:space="preserve">
第7列“可结转以后年度扣除的捐赠额”：填报前一年度未扣除、结转以后年度扣除的公益性捐赠支出金额。</t>
        </r>
      </text>
    </comment>
    <comment ref="B11" authorId="0">
      <text>
        <r>
          <rPr>
            <b/>
            <sz val="9"/>
            <rFont val="宋体"/>
            <charset val="134"/>
          </rPr>
          <t>Administrator:</t>
        </r>
        <r>
          <rPr>
            <sz val="9"/>
            <rFont val="宋体"/>
            <charset val="134"/>
          </rPr>
          <t xml:space="preserve">
6. 第 6 行“本年”：填报纳税人本年度发生、本年税前扣除、本年纳税调增以及结转以后年度扣除的公益性捐赠支出。</t>
        </r>
      </text>
    </comment>
    <comment ref="C11" authorId="0">
      <text>
        <r>
          <rPr>
            <b/>
            <sz val="9"/>
            <rFont val="宋体"/>
            <charset val="134"/>
          </rPr>
          <t>Administrator:</t>
        </r>
        <r>
          <rPr>
            <sz val="9"/>
            <rFont val="宋体"/>
            <charset val="134"/>
          </rPr>
          <t xml:space="preserve">
（1） 第 1 列“账载金额”：填报计入本年损益的公益性捐赠支出金额，包括该支出已通过《纳税调整项目明细表》（A105000）第 30 行“（十七）其他”进行纳税调整的金额。
</t>
        </r>
      </text>
    </comment>
    <comment ref="E11" authorId="0">
      <text>
        <r>
          <rPr>
            <b/>
            <sz val="9"/>
            <rFont val="宋体"/>
            <charset val="134"/>
          </rPr>
          <t>Administrator:</t>
        </r>
        <r>
          <rPr>
            <sz val="9"/>
            <rFont val="宋体"/>
            <charset val="134"/>
          </rPr>
          <t xml:space="preserve">
（2） 第 3 列“按税收规定计算的扣除限额”：填报按照本年利润总额乘以 12%的金额，若利润总额为负数，则以 0 填报。
</t>
        </r>
      </text>
    </comment>
    <comment ref="F11" authorId="0">
      <text>
        <r>
          <rPr>
            <b/>
            <sz val="9"/>
            <rFont val="宋体"/>
            <charset val="134"/>
          </rPr>
          <t>Administrator:</t>
        </r>
        <r>
          <rPr>
            <sz val="9"/>
            <rFont val="宋体"/>
            <charset val="134"/>
          </rPr>
          <t xml:space="preserve">
填报企业按照《财政部 税务总局 国务院扶贫办关于企业扶贫捐赠所得税税前扣除政策的公告》（财政部 税务总局 国务院扶贫办公告2019年第49号）规定，企业在2015年1月1日至本年度发生的可全额税前扣除的扶贫公益性捐赠支出合计金额。</t>
        </r>
      </text>
    </comment>
    <comment ref="G11" authorId="0">
      <text>
        <r>
          <rPr>
            <b/>
            <sz val="9"/>
            <rFont val="宋体"/>
            <charset val="134"/>
          </rPr>
          <t>Administrator:</t>
        </r>
        <r>
          <rPr>
            <sz val="9"/>
            <rFont val="宋体"/>
            <charset val="134"/>
          </rPr>
          <t xml:space="preserve">
（4） 第 5 列“纳税调增额”：填报本年公益性捐赠支出账载金额超过税收规定的税前扣除额的部分。</t>
        </r>
      </text>
    </comment>
    <comment ref="I11" authorId="0">
      <text>
        <r>
          <rPr>
            <b/>
            <sz val="9"/>
            <rFont val="宋体"/>
            <charset val="134"/>
          </rPr>
          <t>Administrator:</t>
        </r>
        <r>
          <rPr>
            <sz val="9"/>
            <rFont val="宋体"/>
            <charset val="134"/>
          </rPr>
          <t xml:space="preserve">
第7列“可结转以后年度扣除的捐赠额”：填报本年度未扣除、结转以后年度扣除的公益性捐赠支出金额。</t>
        </r>
      </text>
    </comment>
    <comment ref="B12" authorId="0">
      <text>
        <r>
          <rPr>
            <b/>
            <sz val="9"/>
            <rFont val="宋体"/>
            <charset val="134"/>
          </rPr>
          <t>Administrator:</t>
        </r>
        <r>
          <rPr>
            <sz val="9"/>
            <rFont val="宋体"/>
            <charset val="134"/>
          </rPr>
          <t xml:space="preserve">
7. 第 7 行至第 10 行“全额扣除的公益性捐赠”：填报纳税人发生的可全额税前扣除的公益性捐赠支出。</t>
        </r>
      </text>
    </comment>
    <comment ref="B17" authorId="0">
      <text>
        <r>
          <rPr>
            <b/>
            <sz val="9"/>
            <rFont val="宋体"/>
            <charset val="134"/>
          </rPr>
          <t>Administrator:</t>
        </r>
        <r>
          <rPr>
            <sz val="9"/>
            <rFont val="宋体"/>
            <charset val="134"/>
          </rPr>
          <t xml:space="preserve">
9. 附列资料“2015 年度至本年发生的公益性扶贫捐赠合计金额”：填报企业按照
《财政部 税务总局 国务院扶贫办关于企业扶贫捐赠所得税税前扣除政策的公告》（2019 年第 49 号）规定，企业在 2015 年 1 月 1 日至本年度发生的可全额税前扣除的扶贫公益性捐赠支出合计金额。
</t>
        </r>
      </text>
    </comment>
    <comment ref="C17" authorId="0">
      <text>
        <r>
          <rPr>
            <b/>
            <sz val="9"/>
            <rFont val="宋体"/>
            <charset val="134"/>
          </rPr>
          <t>Administrator:</t>
        </r>
        <r>
          <rPr>
            <sz val="9"/>
            <rFont val="宋体"/>
            <charset val="134"/>
          </rPr>
          <t xml:space="preserve">
第1列“账载金额”：
填报纳税人2015年1月1日至本年度发生的 且 已计入损益的 按税收规定 可全额税前扣除的 扶贫公益性捐赠支出合计金额。</t>
        </r>
      </text>
    </comment>
    <comment ref="F17" authorId="0">
      <text>
        <r>
          <rPr>
            <b/>
            <sz val="9"/>
            <rFont val="宋体"/>
            <charset val="134"/>
          </rPr>
          <t>Administrator:</t>
        </r>
        <r>
          <rPr>
            <sz val="9"/>
            <rFont val="宋体"/>
            <charset val="134"/>
          </rPr>
          <t xml:space="preserve">
第4列“税收金额”：
填报纳税人2015年1月1日至本年度发生的 且 已计入损益的 按税收规定 已在税前扣除的 扶贫公益性捐赠支出合计金额。</t>
        </r>
      </text>
    </comment>
    <comment ref="B24" authorId="0">
      <text>
        <r>
          <rPr>
            <b/>
            <sz val="9"/>
            <rFont val="宋体"/>
            <charset val="134"/>
          </rPr>
          <t>Administrator:</t>
        </r>
        <r>
          <rPr>
            <sz val="9"/>
            <rFont val="宋体"/>
            <charset val="134"/>
          </rPr>
          <t xml:space="preserve">
1.扶贫捐赠：填报纳税人发生的可全额税前扣除的扶贫公益性捐赠支出情况。</t>
        </r>
      </text>
    </comment>
    <comment ref="B25" authorId="0">
      <text>
        <r>
          <rPr>
            <b/>
            <sz val="9"/>
            <rFont val="宋体"/>
            <charset val="134"/>
          </rPr>
          <t>Administrator:</t>
        </r>
        <r>
          <rPr>
            <sz val="9"/>
            <rFont val="宋体"/>
            <charset val="134"/>
          </rPr>
          <t xml:space="preserve">
2.北京 2022 年冬奥会、冬残奥会、测试赛捐赠：填报纳税人赞助、捐赠北京 2022 年冬奥会、冬残奥会、测试赛的可全额扣除的资金、物资、服务支出情况。</t>
        </r>
      </text>
    </comment>
    <comment ref="B26" authorId="0">
      <text>
        <r>
          <rPr>
            <b/>
            <sz val="9"/>
            <rFont val="宋体"/>
            <charset val="134"/>
          </rPr>
          <t>Administrator:</t>
        </r>
        <r>
          <rPr>
            <sz val="9"/>
            <rFont val="宋体"/>
            <charset val="134"/>
          </rPr>
          <t xml:space="preserve">
3.杭州 2022 年亚运会捐赠：填报纳税人赞助、捐赠杭州 2022 年亚运会、亚残运会、测试赛的可全额扣除的资金、物资、服务支出情况。</t>
        </r>
      </text>
    </comment>
    <comment ref="B27" authorId="0">
      <text>
        <r>
          <rPr>
            <b/>
            <sz val="9"/>
            <rFont val="宋体"/>
            <charset val="134"/>
          </rPr>
          <t>Administrator:</t>
        </r>
        <r>
          <rPr>
            <sz val="9"/>
            <rFont val="宋体"/>
            <charset val="134"/>
          </rPr>
          <t xml:space="preserve">
4.支持新型冠状病毒感染的肺炎疫情防控捐赠（通过公益性社会组织或国家机关捐赠）：填报纳税人发生的可全额税前扣除的通过公益性社会组织或者县级以上人民政府及其部门等国家机关，用于应对新型冠状病毒感染的肺炎疫情的现金和物品捐赠支出情况。</t>
        </r>
      </text>
    </comment>
    <comment ref="B28" authorId="0">
      <text>
        <r>
          <rPr>
            <b/>
            <sz val="9"/>
            <rFont val="宋体"/>
            <charset val="134"/>
          </rPr>
          <t>Administrator:</t>
        </r>
        <r>
          <rPr>
            <sz val="9"/>
            <rFont val="宋体"/>
            <charset val="134"/>
          </rPr>
          <t xml:space="preserve">
5.支持新型冠状病毒感染的肺炎疫情防控捐赠（直接向承担疫情防治任务的医院捐赠）：填报纳税人发生的可全额税前扣除的直接向承担疫情防治任务的医院用于应对新型冠状病毒感染的肺炎疫情进行的物品捐赠支出情况。</t>
        </r>
      </text>
    </comment>
  </commentList>
</comments>
</file>

<file path=xl/comments18.xml><?xml version="1.0" encoding="utf-8"?>
<comments xmlns="http://schemas.openxmlformats.org/spreadsheetml/2006/main">
  <authors>
    <author>Administrator</author>
    <author>taxhu</author>
  </authors>
  <commentList>
    <comment ref="H4" authorId="0">
      <text>
        <r>
          <rPr>
            <b/>
            <sz val="9"/>
            <rFont val="宋体"/>
            <charset val="134"/>
          </rPr>
          <t>Administrator:</t>
        </r>
        <r>
          <rPr>
            <sz val="9"/>
            <rFont val="宋体"/>
            <charset val="134"/>
          </rPr>
          <t xml:space="preserve">
对于不征税收入形成的资产，其折旧、摊销额 不得税前扣除。
第 4 列至第 8 列税收金额不包含不征税收入所形成资产的折旧、摊销额。</t>
        </r>
      </text>
    </comment>
    <comment ref="I5" authorId="0">
      <text>
        <r>
          <rPr>
            <b/>
            <sz val="9"/>
            <rFont val="宋体"/>
            <charset val="134"/>
          </rPr>
          <t>Administrator:</t>
        </r>
        <r>
          <rPr>
            <sz val="9"/>
            <rFont val="宋体"/>
            <charset val="134"/>
          </rPr>
          <t xml:space="preserve">
5. 第 5 列“税收折旧、摊销额”：填报纳税人按照税收规定计算的允许税前扣除的本年资产折旧、摊销额。
第 8 行至第 17 行、第 30 行至第 32 行第 5 列“税收折旧、摊销额”：填报享受相关加速折旧、摊销优惠政策的资产，采取税收加速折旧、摊销或一次性扣除方式计算的税收折旧额合计金额、摊销额合计金额。
本列 仅填报“税收折旧、摊销额”大于“享受加速折旧政策的资产按税收一般规定计算的折旧、摊销额”月份的金额合计。
如， 享受加速折旧、摊销优惠政策的资产，发生本年度某些月份其“税收折旧、摊销额” 大于“享受加速折旧政策的资产按税收一般规定计算的折旧、摊销额”，其余月份其“税收折旧、摊销额”小于“享受加速折旧政策的资产按税收一般规定计算的折旧、摊销额”的情形，仅填报“税收折旧、摊销额”大于“享受加速折旧政策的资产按税收一般规定计算的折旧、摊销额”月份的税收折旧额合计金额、摊销额合计金额。</t>
        </r>
      </text>
    </comment>
    <comment ref="J5" authorId="0">
      <text>
        <r>
          <rPr>
            <b/>
            <sz val="9"/>
            <rFont val="宋体"/>
            <charset val="134"/>
          </rPr>
          <t>Administrator:</t>
        </r>
        <r>
          <rPr>
            <sz val="9"/>
            <rFont val="宋体"/>
            <charset val="134"/>
          </rPr>
          <t xml:space="preserve">
6. 第 6 列“享受加速折旧政策的资产按税收一般规定计算的折旧、摊销额”：
仅适用于第 8 行至第 17 行、第 30 行至第 32 行，填报纳税人享受加速折旧、摊销优惠政策的资产，按照税收一般规定计算的折旧额合计金额、摊销额合计金额。
按照税收一般规定计算的折旧、摊销额，是指该资产在不享受加速折旧、摊销优惠政策情况下， 按照税收规定的最低折旧年限以直线法计算的折旧额、摊销额。</t>
        </r>
      </text>
    </comment>
    <comment ref="K5" authorId="0">
      <text>
        <r>
          <rPr>
            <b/>
            <sz val="9"/>
            <rFont val="宋体"/>
            <charset val="134"/>
          </rPr>
          <t>Administrator:</t>
        </r>
        <r>
          <rPr>
            <sz val="9"/>
            <rFont val="宋体"/>
            <charset val="134"/>
          </rPr>
          <t xml:space="preserve">
7. 第 7 列“加速折旧、摊销统计额”：用于统计纳税人享受各类固定资产加速折旧政策的优惠金额，按第 5-6 列金额填报。
</t>
        </r>
      </text>
    </comment>
    <comment ref="C14" authorId="0">
      <text>
        <r>
          <rPr>
            <b/>
            <sz val="9"/>
            <rFont val="宋体"/>
            <charset val="134"/>
          </rPr>
          <t>Administrator:</t>
        </r>
        <r>
          <rPr>
            <sz val="9"/>
            <rFont val="宋体"/>
            <charset val="134"/>
          </rPr>
          <t xml:space="preserve">
第 8 行“（一）重要行业固定资产加速折旧”：适用于符合财税〔2014〕75 号、财税〔2015〕106 号和财政部、税务总局公告 2019 年第 66 号文件规定的制造业，信息传输、软件和信息技术服务业行业（以下称“重要行业”）的企业填报，填报新购进固定资产享受加速折旧政策的有关情况及优惠统计情况。
重要行业纳税人按照上述文件规定享受固定资产一次性扣除政策的资产情况在第 11 行“（四）500 万元以下设备器具一次性扣除”中填报。</t>
        </r>
      </text>
    </comment>
    <comment ref="I1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1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15" authorId="0">
      <text>
        <r>
          <rPr>
            <b/>
            <sz val="9"/>
            <rFont val="宋体"/>
            <charset val="134"/>
          </rPr>
          <t>Administrator:</t>
        </r>
        <r>
          <rPr>
            <sz val="9"/>
            <rFont val="宋体"/>
            <charset val="134"/>
          </rPr>
          <t xml:space="preserve">
第 9 行“（二）其他行业研发设备加速折旧”：适用于重要行业以外的 其他企业 填报，填报单位价值超过 100 万元以上专用研发设备采取缩短折旧年限或加速折旧方法的有关情况及优惠统计情况。
</t>
        </r>
      </text>
    </comment>
    <comment ref="I1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1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16" authorId="0">
      <text>
        <r>
          <rPr>
            <b/>
            <sz val="9"/>
            <rFont val="宋体"/>
            <charset val="134"/>
          </rPr>
          <t>Administrator:</t>
        </r>
        <r>
          <rPr>
            <sz val="9"/>
            <rFont val="宋体"/>
            <charset val="134"/>
          </rPr>
          <t xml:space="preserve">
第10行“（三）特定地区企业固定资产加速折旧”，适用于海南自由贸易港等特定地区设立的企业填报享受固定资产加速折旧政策有关情况。
本行填报第10.1+10.2行金额。</t>
        </r>
      </text>
    </comment>
    <comment ref="I1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1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17" authorId="0">
      <text>
        <r>
          <rPr>
            <b/>
            <sz val="9"/>
            <rFont val="宋体"/>
            <charset val="134"/>
          </rPr>
          <t>Administrator:</t>
        </r>
        <r>
          <rPr>
            <sz val="9"/>
            <rFont val="宋体"/>
            <charset val="134"/>
          </rPr>
          <t xml:space="preserve">
第10.1行“1.海南自由贸易港企业固定资产加速折旧”：海南自由贸易港企业填报新购置（含自建）500万元以上的固定资产，按照税收规定采取缩短折旧年限或加速折旧方法的有关情况及优惠统计情况。
若固定资产同时符合重要行业加速折旧政策条件，纳税人自行选择在本表第8行或本行填报，但不得重复填报。</t>
        </r>
      </text>
    </comment>
    <comment ref="I1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1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18" authorId="0">
      <text>
        <r>
          <rPr>
            <b/>
            <sz val="9"/>
            <rFont val="宋体"/>
            <charset val="134"/>
          </rPr>
          <t>Administrator:</t>
        </r>
        <r>
          <rPr>
            <sz val="9"/>
            <rFont val="宋体"/>
            <charset val="134"/>
          </rPr>
          <t xml:space="preserve">
第10.2行“2.其他特定地区企业固定资产加速折旧”：其他特定地区企业填报按照税收规定采取缩短折旧年限或加速折旧方法的固定资产有关情况及优惠统计情况。
若固定资产同时符合重要行业加速折旧政策条件，纳税人自行选择在本表第8行或本行填报，但不得重复填报。</t>
        </r>
      </text>
    </comment>
    <comment ref="I1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1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I1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1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0" authorId="1">
      <text>
        <r>
          <rPr>
            <b/>
            <sz val="9"/>
            <rFont val="宋体"/>
            <charset val="134"/>
          </rPr>
          <t>taxhu:</t>
        </r>
        <r>
          <rPr>
            <sz val="9"/>
            <rFont val="宋体"/>
            <charset val="134"/>
          </rPr>
          <t xml:space="preserve">
第11.1行“高新技术企业2022年第四季度（10月-12月）购置单价500万元以下设备器具一次性扣除”：高新技术企业填报2022年第四季度（10月-12月）新购置单位价值不超过500万元的设备器具等，按照税收规定一次性扣除的有关情况及优惠统计情况。</t>
        </r>
      </text>
    </comment>
    <comment ref="C21" authorId="1">
      <text>
        <r>
          <rPr>
            <b/>
            <sz val="9"/>
            <rFont val="宋体"/>
            <charset val="134"/>
          </rPr>
          <t>taxhu:</t>
        </r>
        <r>
          <rPr>
            <sz val="9"/>
            <rFont val="宋体"/>
            <charset val="134"/>
          </rPr>
          <t xml:space="preserve">
第11.2行“购置单价500万元以下设备器具一次性扣除(不包含高新技术企业2022年第四季度购置)”：除高新技术企业以外的其他企业填报新购置单位价值不超过500万元的设备器具或者高新技术企业填报除2022年第四季度（10月-12月）以外新购置单位价值不超过500万元的设备器具，按照税收规定一次性扣除的有关情况及优惠统计情况。高新技术企业2022年第四季度（10月-12月）新购置单位价值不超过500万元的设备器具等一次性扣除情况，在第11.1行“高新技术企业2022年第四季度（10月-12月）购置单价500万元以下设备器具一次性扣除”填报。</t>
        </r>
      </text>
    </comment>
    <comment ref="C22" authorId="0">
      <text>
        <r>
          <rPr>
            <b/>
            <sz val="9"/>
            <rFont val="宋体"/>
            <charset val="134"/>
          </rPr>
          <t>Administrator:</t>
        </r>
        <r>
          <rPr>
            <sz val="9"/>
            <rFont val="宋体"/>
            <charset val="134"/>
          </rPr>
          <t xml:space="preserve">
第 12 行“（五）疫情防控重点保障物资生产企业单价 500 万元以上设备一次性扣
除”，填报疫情防控重点保障物资生产企业单价 500 万元以上设备，按照税收规定一次性扣除的有关情况及优惠统计情况。
</t>
        </r>
      </text>
    </comment>
    <comment ref="I2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2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7" authorId="0">
      <text>
        <r>
          <rPr>
            <b/>
            <sz val="9"/>
            <rFont val="宋体"/>
            <charset val="134"/>
          </rPr>
          <t>Administrator:</t>
        </r>
        <r>
          <rPr>
            <sz val="9"/>
            <rFont val="宋体"/>
            <charset val="134"/>
          </rPr>
          <t xml:space="preserve">
第13行“（六）特定地区企业固定资产一次性扣除”：适用于海南自由贸易港等特定地区设立的企业填报享受固定资产一次性扣除政策有关情况。
本行填报第13.1+13.2行金额。
</t>
        </r>
      </text>
    </comment>
    <comment ref="I2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2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8" authorId="0">
      <text>
        <r>
          <rPr>
            <b/>
            <sz val="9"/>
            <rFont val="宋体"/>
            <charset val="134"/>
          </rPr>
          <t>Administrator:</t>
        </r>
        <r>
          <rPr>
            <sz val="9"/>
            <rFont val="宋体"/>
            <charset val="134"/>
          </rPr>
          <t xml:space="preserve">
第13.1行“1.海南自由贸易港企业固定资产一次性扣除”：海南自由贸易港企业填报新购置（含自建）固定资产，按照税收规定采取一次性摊销方法的有关情况及优惠统计情况。
若固定资产同时符合“500万元以下设备器具一次性扣除”政策的，由纳税人自行选择在第11行或本行填报，但不得重复填报。</t>
        </r>
      </text>
    </comment>
    <comment ref="I2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2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29" authorId="0">
      <text>
        <r>
          <rPr>
            <b/>
            <sz val="9"/>
            <rFont val="宋体"/>
            <charset val="134"/>
          </rPr>
          <t>Administrator:</t>
        </r>
        <r>
          <rPr>
            <sz val="9"/>
            <rFont val="宋体"/>
            <charset val="134"/>
          </rPr>
          <t xml:space="preserve">
第13.2行“2.其他特定地区企业固定资产一次性扣除”：其他特定地区企业填报按照税收规定采取一次性扣除方法的有关固定资产情况及优惠统计情况。
若固定资产同时符合“500万元以下设备器具一次性扣除”政策的，纳税人自行选择在第11行或本行填报，但不得重复填报。</t>
        </r>
      </text>
    </comment>
    <comment ref="I2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2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30" authorId="0">
      <text>
        <r>
          <rPr>
            <b/>
            <sz val="9"/>
            <rFont val="宋体"/>
            <charset val="134"/>
          </rPr>
          <t>Administrator:</t>
        </r>
        <r>
          <rPr>
            <sz val="9"/>
            <rFont val="宋体"/>
            <charset val="134"/>
          </rPr>
          <t xml:space="preserve">
第 14 行“（七）技术进步、更新换代固定资产加速折旧”：填报固定资产因技术进步、产品更新换代较快而按税收规定享受固定资产加速折旧政策的有关情况及优惠统计情况。</t>
        </r>
      </text>
    </comment>
    <comment ref="I3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3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31" authorId="0">
      <text>
        <r>
          <rPr>
            <b/>
            <sz val="9"/>
            <rFont val="宋体"/>
            <charset val="134"/>
          </rPr>
          <t>Administrator:</t>
        </r>
        <r>
          <rPr>
            <sz val="9"/>
            <rFont val="宋体"/>
            <charset val="134"/>
          </rPr>
          <t xml:space="preserve">
第 15 行“（八）常年强震动、高腐蚀固定资产加速折旧”：填报常年处于强震动、高腐蚀状态的固定资产按税收规定享受固定资产加速折旧政策的有关情况及优惠统计情况。</t>
        </r>
      </text>
    </comment>
    <comment ref="I3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3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32" authorId="0">
      <text>
        <r>
          <rPr>
            <b/>
            <sz val="9"/>
            <rFont val="宋体"/>
            <charset val="134"/>
          </rPr>
          <t>Administrator:</t>
        </r>
        <r>
          <rPr>
            <sz val="9"/>
            <rFont val="宋体"/>
            <charset val="134"/>
          </rPr>
          <t xml:space="preserve">
第 16 行“（九）外购软件加速折旧”：填报企业外购软件作为固定资产处理，按财税〔2012〕27 号文件规定享受加速折旧政策的有关情况及优惠统计情况。</t>
        </r>
      </text>
    </comment>
    <comment ref="I3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3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33" authorId="0">
      <text>
        <r>
          <rPr>
            <b/>
            <sz val="9"/>
            <rFont val="宋体"/>
            <charset val="134"/>
          </rPr>
          <t>Administrator:</t>
        </r>
        <r>
          <rPr>
            <sz val="9"/>
            <rFont val="宋体"/>
            <charset val="134"/>
          </rPr>
          <t xml:space="preserve">
第 17 行“（十）集成电路企业生产设备加速折旧”：填报集成电路生产企业的生产设备，按照财税〔2012〕27 号文件规定享受加速折旧政策的有关情况及优惠统计情况。</t>
        </r>
      </text>
    </comment>
    <comment ref="I33"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33"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46" authorId="0">
      <text>
        <r>
          <rPr>
            <b/>
            <sz val="9"/>
            <rFont val="宋体"/>
            <charset val="134"/>
          </rPr>
          <t>Administrator:</t>
        </r>
        <r>
          <rPr>
            <sz val="9"/>
            <rFont val="宋体"/>
            <charset val="134"/>
          </rPr>
          <t xml:space="preserve">
第 30 行“（一）企业外购软件加速摊销”：填报企业外购软件作无形资产处理， 按财税〔2012〕27 号文件规定享受加速摊销政策的有关情况及优惠统计情况。</t>
        </r>
      </text>
    </comment>
    <comment ref="I4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4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7" authorId="0">
      <text>
        <r>
          <rPr>
            <b/>
            <sz val="9"/>
            <rFont val="宋体"/>
            <charset val="134"/>
          </rPr>
          <t>Administrator:</t>
        </r>
        <r>
          <rPr>
            <sz val="9"/>
            <rFont val="宋体"/>
            <charset val="134"/>
          </rPr>
          <t xml:space="preserve">
第31行“（二）特定地区企业无形资产加速摊销”：适用于海南自由贸易港等特定地区设立的企业填报享受无形资产加速摊销政策有关情况。
本行填报第31.1+31.2行金额。</t>
        </r>
      </text>
    </comment>
    <comment ref="I4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4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8" authorId="0">
      <text>
        <r>
          <rPr>
            <b/>
            <sz val="9"/>
            <rFont val="宋体"/>
            <charset val="134"/>
          </rPr>
          <t>Administrator:</t>
        </r>
        <r>
          <rPr>
            <sz val="9"/>
            <rFont val="宋体"/>
            <charset val="134"/>
          </rPr>
          <t xml:space="preserve">
第31.1行“海南自由贸易港企业无形资产加速摊销”：海南自由贸易港企业填报新购置（含自行开发）无形资产，按照税收规定采取缩短摊销年限或加速摊销方法的有关情况及优惠统计情况。</t>
        </r>
      </text>
    </comment>
    <comment ref="I4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4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9" authorId="0">
      <text>
        <r>
          <rPr>
            <b/>
            <sz val="9"/>
            <rFont val="宋体"/>
            <charset val="134"/>
          </rPr>
          <t>Administrator:</t>
        </r>
        <r>
          <rPr>
            <sz val="9"/>
            <rFont val="宋体"/>
            <charset val="134"/>
          </rPr>
          <t xml:space="preserve">
第31.2行“其他特定地区企业无形资产加速摊销”：其他特定地区企业填报按照税收规定采取缩短摊销年限或加速摊销方法的无形资产有关情况及优惠统计情况。</t>
        </r>
      </text>
    </comment>
    <comment ref="I4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4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50" authorId="0">
      <text>
        <r>
          <rPr>
            <b/>
            <sz val="9"/>
            <rFont val="宋体"/>
            <charset val="134"/>
          </rPr>
          <t>Administrator:</t>
        </r>
        <r>
          <rPr>
            <sz val="9"/>
            <rFont val="宋体"/>
            <charset val="134"/>
          </rPr>
          <t xml:space="preserve">
第32行“（三）特定地区企业无形资产一次性摊销”：适用于海南自由贸易港等特定地区设立的企业填报享受无形资产一次性摊销政策有关情况。
本行填报第32.1+32.2行金额。</t>
        </r>
      </text>
    </comment>
    <comment ref="I5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5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51" authorId="0">
      <text>
        <r>
          <rPr>
            <b/>
            <sz val="9"/>
            <rFont val="宋体"/>
            <charset val="134"/>
          </rPr>
          <t>Administrator:</t>
        </r>
        <r>
          <rPr>
            <sz val="9"/>
            <rFont val="宋体"/>
            <charset val="134"/>
          </rPr>
          <t xml:space="preserve">
第32.1行“海南自由贸易港企业无形资产一次性摊销”：海南自由贸易港企业填报新购置（含自行开发）无形资产，按照税收规定采取一次性摊销方法有关情况及优惠统计情况。</t>
        </r>
      </text>
    </comment>
    <comment ref="I5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5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52" authorId="0">
      <text>
        <r>
          <rPr>
            <b/>
            <sz val="9"/>
            <rFont val="宋体"/>
            <charset val="134"/>
          </rPr>
          <t>Administrator:</t>
        </r>
        <r>
          <rPr>
            <sz val="9"/>
            <rFont val="宋体"/>
            <charset val="134"/>
          </rPr>
          <t xml:space="preserve">
第32.2行“其他特定地区企业无形资产一次性摊销”：其他特定地区企业填报按照税收规定采取一次性摊销方法的无形资产有关情况及优惠统计情况。</t>
        </r>
      </text>
    </comment>
    <comment ref="I5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J5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62" authorId="0">
      <text>
        <r>
          <rPr>
            <b/>
            <sz val="9"/>
            <rFont val="宋体"/>
            <charset val="134"/>
          </rPr>
          <t>Administrator:</t>
        </r>
        <r>
          <rPr>
            <sz val="9"/>
            <rFont val="宋体"/>
            <charset val="134"/>
          </rPr>
          <t xml:space="preserve">
3. 附列资料“全民所有制企业公司制改制资产评估增值政策资产”：填报企业按照国家税务总局公告 2017 年第 34 号规定，执行“改制中资产评估增值不计入应纳税所得额，资产的计税基础按其原有计税基础确定，资产增值部分的折旧或者摊销不得在税前扣除”政策的有关情况。
本行不参与计算，仅用于统计享受全民所有制企业公司制改制资产评估增值政策资产的有关情况，相关资产折旧、摊销情况及调整情况在第 1 行至第 40 行填报。</t>
        </r>
      </text>
    </comment>
  </commentList>
</comments>
</file>

<file path=xl/comments19.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纳税人在第 1 至 28 行按资产类型填报留存备查的资产损失情况，
跨地区经营汇总纳税企业在第 1 行至 28 行应填报总机构和全部分支机构的资产损失情况，并在第 30 行填报各分支机构留存备查的资产损失汇总情况。
</t>
        </r>
      </text>
    </comment>
    <comment ref="C4" authorId="0">
      <text>
        <r>
          <rPr>
            <b/>
            <sz val="9"/>
            <rFont val="宋体"/>
            <charset val="134"/>
          </rPr>
          <t>Administrator:</t>
        </r>
        <r>
          <rPr>
            <sz val="9"/>
            <rFont val="宋体"/>
            <charset val="134"/>
          </rPr>
          <t xml:space="preserve">
1.第 1 列“资产损失直接计入本年损益金额”：填报纳税人会计核算计入当期损益的对应项目的资产损失金额，不包含当年度通过准备金项目核销的资产损失金额。</t>
        </r>
      </text>
    </comment>
    <comment ref="D4" authorId="0">
      <text>
        <r>
          <rPr>
            <b/>
            <sz val="9"/>
            <rFont val="宋体"/>
            <charset val="134"/>
          </rPr>
          <t>Administrator:</t>
        </r>
        <r>
          <rPr>
            <sz val="9"/>
            <rFont val="宋体"/>
            <charset val="134"/>
          </rPr>
          <t xml:space="preserve">
2.第 2 列“资产损失准备金核销金额”：填报纳税人会计核算当年度通过准备金项目核销的资产损失金额。
</t>
        </r>
      </text>
    </comment>
    <comment ref="E4" authorId="0">
      <text>
        <r>
          <rPr>
            <b/>
            <sz val="9"/>
            <rFont val="宋体"/>
            <charset val="134"/>
          </rPr>
          <t>Administrator:</t>
        </r>
        <r>
          <rPr>
            <sz val="9"/>
            <rFont val="宋体"/>
            <charset val="134"/>
          </rPr>
          <t xml:space="preserve">
3. 第 3 列“资产处置收入”：填报纳税人处置发生损失的资产可收回的残值或处置收益。</t>
        </r>
      </text>
    </comment>
    <comment ref="F4" authorId="0">
      <text>
        <r>
          <rPr>
            <b/>
            <sz val="9"/>
            <rFont val="宋体"/>
            <charset val="134"/>
          </rPr>
          <t>Administrator:</t>
        </r>
        <r>
          <rPr>
            <sz val="9"/>
            <rFont val="宋体"/>
            <charset val="134"/>
          </rPr>
          <t xml:space="preserve">
4. 第 4 列“赔偿收入”：填报纳税人发生的资产损失，取得的相关责任人、保险公司赔偿的金额。</t>
        </r>
      </text>
    </comment>
    <comment ref="G4" authorId="0">
      <text>
        <r>
          <rPr>
            <b/>
            <sz val="9"/>
            <rFont val="宋体"/>
            <charset val="134"/>
          </rPr>
          <t>Administrator:</t>
        </r>
        <r>
          <rPr>
            <sz val="9"/>
            <rFont val="宋体"/>
            <charset val="134"/>
          </rPr>
          <t xml:space="preserve">
5. 第 5 列“资产计税基础”：填报纳税人按税收规定计算的发生损失时资产的计税基础，含损失资产涉及的不得抵扣增值税进项税额。</t>
        </r>
      </text>
    </comment>
    <comment ref="H4" authorId="0">
      <text>
        <r>
          <rPr>
            <b/>
            <sz val="9"/>
            <rFont val="宋体"/>
            <charset val="134"/>
          </rPr>
          <t>Administrator:</t>
        </r>
        <r>
          <rPr>
            <sz val="9"/>
            <rFont val="宋体"/>
            <charset val="134"/>
          </rPr>
          <t xml:space="preserve">
6. 第 6 列“资产损失的税收金额”：填报按税收规定允许当期税前扣除的资产损失金额，按第 5-3-4 列金额填报。
</t>
        </r>
      </text>
    </comment>
    <comment ref="I4" authorId="0">
      <text>
        <r>
          <rPr>
            <b/>
            <sz val="9"/>
            <rFont val="宋体"/>
            <charset val="134"/>
          </rPr>
          <t>Administrator:</t>
        </r>
        <r>
          <rPr>
            <sz val="9"/>
            <rFont val="宋体"/>
            <charset val="134"/>
          </rPr>
          <t xml:space="preserve">
7. 第 7 列“纳税调整金额”：
政策性银行、商业银行、财务公司、城乡信用社、金融租赁公司以及经省级金融管理部门（金融办、局等）批准成立的小额贷款公司：第 1 至 15 行、第 24 至 26 行、第 28 行填报第 1-6 列金额；第 17 至 22 行、第 27 行填报第 1+2-6 列金额。
其他企业：填报第 1-6 列金额。</t>
        </r>
      </text>
    </comment>
    <comment ref="B6" authorId="0">
      <text>
        <r>
          <rPr>
            <b/>
            <sz val="9"/>
            <rFont val="宋体"/>
            <charset val="134"/>
          </rPr>
          <t>Administrator:</t>
        </r>
        <r>
          <rPr>
            <sz val="9"/>
            <rFont val="宋体"/>
            <charset val="134"/>
          </rPr>
          <t xml:space="preserve">
1. 第 1 行“一、现金及银行存款损失”：填报纳税人当年发生的现金损失和银行存款损失的账载金额、资产处置收入、赔偿收入、资产计税基础、资产损失的税收金额及纳税调整金额。</t>
        </r>
      </text>
    </comment>
    <comment ref="B7" authorId="0">
      <text>
        <r>
          <rPr>
            <b/>
            <sz val="9"/>
            <rFont val="宋体"/>
            <charset val="134"/>
          </rPr>
          <t>Administrator:</t>
        </r>
        <r>
          <rPr>
            <sz val="9"/>
            <rFont val="宋体"/>
            <charset val="134"/>
          </rPr>
          <t xml:space="preserve">
2. 第 2 行“二、应收及预付款项坏账损失”：填报纳税人当年发生的应收及预付款项坏账损失的账载金额、资产损失准备金核销金额、资产处置收入、赔偿收入、资产计税基础、资产损失的税收金额及纳税调整金额。</t>
        </r>
      </text>
    </comment>
    <comment ref="B8" authorId="0">
      <text>
        <r>
          <rPr>
            <b/>
            <sz val="9"/>
            <rFont val="宋体"/>
            <charset val="134"/>
          </rPr>
          <t>Administrator:</t>
        </r>
        <r>
          <rPr>
            <sz val="9"/>
            <rFont val="宋体"/>
            <charset val="134"/>
          </rPr>
          <t xml:space="preserve">
3. 第 3 行“逾期三年以上的应收款项损失”：填报纳税人当年发生的应收及预付款项坏账损失中，逾期三年以上的应收款项 且当年在会计上已作为损失处理的 坏账损失的 账载金额、资产损失准备金核销金额、资产处置收入、赔偿收入、资产计税基础、资产损失的税收金额及纳税调整金额。
</t>
        </r>
      </text>
    </comment>
    <comment ref="B9" authorId="0">
      <text>
        <r>
          <rPr>
            <b/>
            <sz val="9"/>
            <rFont val="宋体"/>
            <charset val="134"/>
          </rPr>
          <t>Administrator:</t>
        </r>
        <r>
          <rPr>
            <sz val="9"/>
            <rFont val="宋体"/>
            <charset val="134"/>
          </rPr>
          <t xml:space="preserve">
4. 第 4 行“逾期一年以上的小额应收款项损失”：填报纳税人当年发生的应收及预付款项坏账损失中，逾期一年以上，单笔数额不超过五万或者不超过企业年度收入总额万分之一的应收款项，会计上已经作为损失处理的 坏账损失的 账载金额、资产损失准备金核销金额、资产处置收入、赔偿收入、资产计税基础、资产损失的税收金额及纳税调整金额。</t>
        </r>
      </text>
    </comment>
    <comment ref="B10" authorId="0">
      <text>
        <r>
          <rPr>
            <b/>
            <sz val="9"/>
            <rFont val="宋体"/>
            <charset val="134"/>
          </rPr>
          <t>Administrator:</t>
        </r>
        <r>
          <rPr>
            <sz val="9"/>
            <rFont val="宋体"/>
            <charset val="134"/>
          </rPr>
          <t xml:space="preserve">
5. 第 5 行“三、存货损失”：填报纳税人当年发生的存货损失的账载金额、资产损失准备金核销金额、资产处置收入、赔偿收入、资产计税基础、资产损失的税收金额及纳税调整金额。</t>
        </r>
      </text>
    </comment>
    <comment ref="B11" authorId="0">
      <text>
        <r>
          <rPr>
            <b/>
            <sz val="9"/>
            <rFont val="宋体"/>
            <charset val="134"/>
          </rPr>
          <t>Administrator:</t>
        </r>
        <r>
          <rPr>
            <sz val="9"/>
            <rFont val="宋体"/>
            <charset val="134"/>
          </rPr>
          <t xml:space="preserve">
6. 第 6 行“存货盘亏、报废、损毁、变质或被盗损失”：填报纳税人当年发生的存货损失中，存货盘亏损失、存货报废、毁损或变质损失以及存货被盗损失的账载金额、资产损失准备金核销金额、资产处置收入、赔偿收入、资产计税基础、资产损失的税收金额及纳税调整金额。</t>
        </r>
      </text>
    </comment>
    <comment ref="B12" authorId="0">
      <text>
        <r>
          <rPr>
            <b/>
            <sz val="9"/>
            <rFont val="宋体"/>
            <charset val="134"/>
          </rPr>
          <t>Administrator:</t>
        </r>
        <r>
          <rPr>
            <sz val="9"/>
            <rFont val="宋体"/>
            <charset val="134"/>
          </rPr>
          <t xml:space="preserve">
7. 第 7 行“四、固定资产损失”：填报纳税人当年发生的固定资产损失的账载金额、资产损失准备金核销金额、资产处置收入、赔偿收入、资产计税基础、资产损失的税收金额及纳税调整金额。</t>
        </r>
      </text>
    </comment>
    <comment ref="B13" authorId="0">
      <text>
        <r>
          <rPr>
            <b/>
            <sz val="9"/>
            <rFont val="宋体"/>
            <charset val="134"/>
          </rPr>
          <t>Administrator:</t>
        </r>
        <r>
          <rPr>
            <sz val="9"/>
            <rFont val="宋体"/>
            <charset val="134"/>
          </rPr>
          <t xml:space="preserve">
8. 第 8 行“固定资产盘亏、丢失、报废、损毁或被盗损失”：填报纳税人当年发生的固定资产损失中，固定资产盘亏、丢失损失，报废、毁损损失以及被盗损失的账载金额、资产损失准备金核销金额、资产处置收入、赔偿收入、资产计税基础、资产损失的税收金额及纳税调整金额。</t>
        </r>
      </text>
    </comment>
    <comment ref="B14" authorId="0">
      <text>
        <r>
          <rPr>
            <b/>
            <sz val="9"/>
            <rFont val="宋体"/>
            <charset val="134"/>
          </rPr>
          <t>Administrator:</t>
        </r>
        <r>
          <rPr>
            <sz val="9"/>
            <rFont val="宋体"/>
            <charset val="134"/>
          </rPr>
          <t xml:space="preserve">
9. 第 9 行“五、无形资产损失”：填报纳税人当年发生的无形资产损失的账载金额、资产损失准备金核销金额、资产处置收入、赔偿收入、资产计税基础、资产损失的税收金额及纳税调整金额。</t>
        </r>
      </text>
    </comment>
    <comment ref="B15" authorId="0">
      <text>
        <r>
          <rPr>
            <b/>
            <sz val="9"/>
            <rFont val="宋体"/>
            <charset val="134"/>
          </rPr>
          <t>Administrator:</t>
        </r>
        <r>
          <rPr>
            <sz val="9"/>
            <rFont val="宋体"/>
            <charset val="134"/>
          </rPr>
          <t xml:space="preserve">
10. 第 10 行“无形资产转让损失”：填报纳税人当年在正常经营管理活动中，按照公允价格转让无形资产发生的损失的账载金额、资产损失准备金核销金额、资产处置收入、赔偿收入、资产计税基础、资产损失的税收金额及纳税调整金额。
</t>
        </r>
      </text>
    </comment>
    <comment ref="B16" authorId="0">
      <text>
        <r>
          <rPr>
            <b/>
            <sz val="9"/>
            <rFont val="宋体"/>
            <charset val="134"/>
          </rPr>
          <t>Administrator:</t>
        </r>
        <r>
          <rPr>
            <sz val="9"/>
            <rFont val="宋体"/>
            <charset val="134"/>
          </rPr>
          <t xml:space="preserve">
11. 第 11 行“无形资产被替代或超过法律保护期限形成的损失”：填报纳税人当年发生的无形资产损失中，被其他新技术所代替或超过法律保护期限，已经丧失使用价值和转让价值，尚未摊销的无形资产损失的账载金额、资产损失准备金核销金额、资产处置收入、赔偿收入、资产计税基础、资产损失的税收金额及纳税调整金额。</t>
        </r>
      </text>
    </comment>
    <comment ref="B17" authorId="0">
      <text>
        <r>
          <rPr>
            <b/>
            <sz val="9"/>
            <rFont val="宋体"/>
            <charset val="134"/>
          </rPr>
          <t>Administrator:</t>
        </r>
        <r>
          <rPr>
            <sz val="9"/>
            <rFont val="宋体"/>
            <charset val="134"/>
          </rPr>
          <t xml:space="preserve">
12. 第 12 行“六、在建工程损失”：填报纳税人当年发生的在建工程损失的账载金额、资产处置收入、赔偿收入、资产计税基础、资产损失的税收金额及纳税调整金额。</t>
        </r>
      </text>
    </comment>
    <comment ref="B18" authorId="0">
      <text>
        <r>
          <rPr>
            <b/>
            <sz val="9"/>
            <rFont val="宋体"/>
            <charset val="134"/>
          </rPr>
          <t>Administrator:</t>
        </r>
        <r>
          <rPr>
            <sz val="9"/>
            <rFont val="宋体"/>
            <charset val="134"/>
          </rPr>
          <t xml:space="preserve">
13. 第 13 行“在建工程停建、报废损失”：填报纳税人当年发生的在建工程损失中，在建工程停建、报废损失的账载金额、资产处置收入、赔偿收入、资产计税基础、资产损失的税收金额及纳税调整金额。</t>
        </r>
      </text>
    </comment>
    <comment ref="B19" authorId="0">
      <text>
        <r>
          <rPr>
            <b/>
            <sz val="9"/>
            <rFont val="宋体"/>
            <charset val="134"/>
          </rPr>
          <t>Administrator:</t>
        </r>
        <r>
          <rPr>
            <sz val="9"/>
            <rFont val="宋体"/>
            <charset val="134"/>
          </rPr>
          <t xml:space="preserve">
14. 第 14 行“七、生产性生物资产损失”：填报纳税人当年发生的生产性生物资产损失的账载金额、资产损失准备金核销金额、资产处置收入、赔偿收入、资产计税基础、资产损失的税收金额及纳税调整金额。</t>
        </r>
      </text>
    </comment>
    <comment ref="B20" authorId="0">
      <text>
        <r>
          <rPr>
            <b/>
            <sz val="9"/>
            <rFont val="宋体"/>
            <charset val="134"/>
          </rPr>
          <t>Administrator:</t>
        </r>
        <r>
          <rPr>
            <sz val="9"/>
            <rFont val="宋体"/>
            <charset val="134"/>
          </rPr>
          <t xml:space="preserve">
15. 第 15 行“生产性生物资产盘亏、非正常死亡、被盗、丢失等产生的损失”： 填报纳税人当年发生的生产性生物资产损失中，生产性生物资产盘亏损失、因森林病虫害、疫情、死亡而产生的生产性生物资产损失以及被盗伐、被盗、丢失而产生的生产性生物资产损失的账载金额、资产损失准备金核销金额、资产处置收入、赔偿收入、资产计税基础、资产损失的税收金额及纳税调整金额。</t>
        </r>
      </text>
    </comment>
    <comment ref="B21" authorId="0">
      <text>
        <r>
          <rPr>
            <b/>
            <sz val="9"/>
            <rFont val="宋体"/>
            <charset val="134"/>
          </rPr>
          <t>Administrator:</t>
        </r>
        <r>
          <rPr>
            <sz val="9"/>
            <rFont val="宋体"/>
            <charset val="134"/>
          </rPr>
          <t xml:space="preserve">
16. 第 16 行“八、债权性投资损失”：填报纳税人当年发生的债权性投资损失的账载金额、资产损失准备金核销金额、资产处置收入、赔偿收入、资产计税基础、资产损失的税收金额及纳税调整金额。</t>
        </r>
      </text>
    </comment>
    <comment ref="B22" authorId="0">
      <text>
        <r>
          <rPr>
            <b/>
            <sz val="9"/>
            <rFont val="宋体"/>
            <charset val="134"/>
          </rPr>
          <t>Administrator:</t>
        </r>
        <r>
          <rPr>
            <sz val="9"/>
            <rFont val="宋体"/>
            <charset val="134"/>
          </rPr>
          <t xml:space="preserve">
17. 第 17 行“（一）金融企业债权性投资损失”：填报金融企业当年发生的债权性投资损失的账载金额、资产损失准备金核销金额、资产处置收入、赔偿收入、资产计税基础、资产损失的税收金额及纳税调整金额。</t>
        </r>
      </text>
    </comment>
    <comment ref="B23" authorId="0">
      <text>
        <r>
          <rPr>
            <b/>
            <sz val="9"/>
            <rFont val="宋体"/>
            <charset val="134"/>
          </rPr>
          <t>Administrator:</t>
        </r>
        <r>
          <rPr>
            <sz val="9"/>
            <rFont val="宋体"/>
            <charset val="134"/>
          </rPr>
          <t xml:space="preserve">
18. 第 18 行“1.贷款损失”：填报金融企业当年发生的贷款损失的账载金额、资产损失准备金核销金额、资产处置收入、赔偿收入、资产计税基础、资产损失的税收金额及纳税调整金额。</t>
        </r>
      </text>
    </comment>
    <comment ref="B24" authorId="0">
      <text>
        <r>
          <rPr>
            <b/>
            <sz val="9"/>
            <rFont val="宋体"/>
            <charset val="134"/>
          </rPr>
          <t>Administrator:</t>
        </r>
        <r>
          <rPr>
            <sz val="9"/>
            <rFont val="宋体"/>
            <charset val="134"/>
          </rPr>
          <t xml:space="preserve">
19. 第 19 行“符合条件的涉农和中小企业贷款损失”：填报金融企业当年发生的， 符合规定条件的涉农和中小企业贷款形成的资产损失的账载金额、资产损失准备金核销金额、资产处置收入、赔偿收入、资产计税基础、资产损失的税收金额及纳税调整金额。</t>
        </r>
      </text>
    </comment>
    <comment ref="B25" authorId="0">
      <text>
        <r>
          <rPr>
            <b/>
            <sz val="9"/>
            <rFont val="宋体"/>
            <charset val="134"/>
          </rPr>
          <t>Administrator:</t>
        </r>
        <r>
          <rPr>
            <sz val="9"/>
            <rFont val="宋体"/>
            <charset val="134"/>
          </rPr>
          <t xml:space="preserve">
20. 第 20 行“单户贷款余额 300 万（含）以下的贷款损失”：填报金融企业当年
发生的符合条件的涉农和中小企业贷款损失中，单户贷款余额 300 万（含）以下的资产损失的账载金额、资产损失准备金核销金额、资产处置收入、赔偿收入、资产计税基础、资产损失的税收金额及纳税调整金额。
</t>
        </r>
      </text>
    </comment>
    <comment ref="B26" authorId="0">
      <text>
        <r>
          <rPr>
            <b/>
            <sz val="9"/>
            <rFont val="宋体"/>
            <charset val="134"/>
          </rPr>
          <t>Administrator:</t>
        </r>
        <r>
          <rPr>
            <sz val="9"/>
            <rFont val="宋体"/>
            <charset val="134"/>
          </rPr>
          <t xml:space="preserve">
21. 第 21 行“单户贷款余额 300 万元至 1000 万元（含）的贷款损失”：填报金融
企业当年发生的符合条件的涉农和中小企业贷款损失中，单户余额 300 万元至 1000 万元（含）的资产损失的账载金额、资产损失准备金核销金额、资产处置收入、赔偿收入、资产计税基础、资产损失的税收金额及纳税调整金额。
</t>
        </r>
      </text>
    </comment>
    <comment ref="B27" authorId="0">
      <text>
        <r>
          <rPr>
            <b/>
            <sz val="9"/>
            <rFont val="宋体"/>
            <charset val="134"/>
          </rPr>
          <t>Administrator:</t>
        </r>
        <r>
          <rPr>
            <sz val="9"/>
            <rFont val="宋体"/>
            <charset val="134"/>
          </rPr>
          <t xml:space="preserve">
22. 第 22 行“2.其他债权性投资损失”：填报金融企业当年发生的，除贷款损失以外的其他债权性投资损失的账载金额、资产损失准备金核销金额、资产处置收入、赔偿收入、资产计税基础、资产损失的税收金额及纳税调整金额。</t>
        </r>
      </text>
    </comment>
    <comment ref="B28" authorId="0">
      <text>
        <r>
          <rPr>
            <b/>
            <sz val="9"/>
            <rFont val="宋体"/>
            <charset val="134"/>
          </rPr>
          <t>Administrator:</t>
        </r>
        <r>
          <rPr>
            <sz val="9"/>
            <rFont val="宋体"/>
            <charset val="134"/>
          </rPr>
          <t xml:space="preserve">
23. 第 23 行“（二）非金融企业债权性投资损失”：填报非金融企业当年发生的债权性投资损失的账载金额、资产损失准备金核销金额、资产处置收入、赔偿收入、资产计税基础、资产损失的税收金额及纳税调整金额。</t>
        </r>
      </text>
    </comment>
    <comment ref="B29" authorId="0">
      <text>
        <r>
          <rPr>
            <b/>
            <sz val="9"/>
            <rFont val="宋体"/>
            <charset val="134"/>
          </rPr>
          <t>Administrator:</t>
        </r>
        <r>
          <rPr>
            <sz val="9"/>
            <rFont val="宋体"/>
            <charset val="134"/>
          </rPr>
          <t xml:space="preserve">
24. 第 24 行“九、股权（权益）性投资损失”：填报纳税人当年发生的股权（权益）性投资损失的账载金额、资产损失准备金核销金额、资产处置收入、赔偿收入、资产计税基础、资产损失的税收金额及纳税调整金额。</t>
        </r>
      </text>
    </comment>
    <comment ref="B30" authorId="0">
      <text>
        <r>
          <rPr>
            <b/>
            <sz val="9"/>
            <rFont val="宋体"/>
            <charset val="134"/>
          </rPr>
          <t>Administrator:</t>
        </r>
        <r>
          <rPr>
            <sz val="9"/>
            <rFont val="宋体"/>
            <charset val="134"/>
          </rPr>
          <t xml:space="preserve">
25. 第 25 行“股权转让损失”：填报纳税人当年发生的股权（权益）性投资损失中，因股权转让形成的资产损失的账载金额、资产损失准备金核销金额、资产处置收入、赔偿收入、资产计税基础、资产损失的税收金额及纳税调整金额。</t>
        </r>
      </text>
    </comment>
    <comment ref="B31" authorId="0">
      <text>
        <r>
          <rPr>
            <b/>
            <sz val="9"/>
            <rFont val="宋体"/>
            <charset val="134"/>
          </rPr>
          <t>Administrator:</t>
        </r>
        <r>
          <rPr>
            <sz val="9"/>
            <rFont val="宋体"/>
            <charset val="134"/>
          </rPr>
          <t xml:space="preserve">
26. 第 26 行“十、通过各种场所、市场等买卖债券、股票、期货、基金以及金融衍生产品等发生的损失”：填报纳税人当年发生的，按照市场公平交易原则，通过各种交易场所、市场等买卖债券、股票、期货、基金以及金融衍生产品等发生的损失的账载金额、资产损失准备金核销金额、资产处置收入、赔偿收入、资产计税基础、资产损失的税收金额及纳税调整金额。
</t>
        </r>
      </text>
    </comment>
    <comment ref="B32" authorId="0">
      <text>
        <r>
          <rPr>
            <b/>
            <sz val="9"/>
            <rFont val="宋体"/>
            <charset val="134"/>
          </rPr>
          <t>Administrator:</t>
        </r>
        <r>
          <rPr>
            <sz val="9"/>
            <rFont val="宋体"/>
            <charset val="134"/>
          </rPr>
          <t xml:space="preserve">
27. 第 27 行“十一、打包出售资产损失”：填报纳税人当年发生的，将不同类别的资产捆绑（打包），以拍卖、询价、竞争性谈判、招标等市场方式出售形成的资产损失的账载金额、资产损失准备金核销金额、资产处置收入、赔偿收入、资产计税基础、资产损失的税收金额及纳税调整金额。</t>
        </r>
      </text>
    </comment>
    <comment ref="B33" authorId="0">
      <text>
        <r>
          <rPr>
            <b/>
            <sz val="9"/>
            <rFont val="宋体"/>
            <charset val="134"/>
          </rPr>
          <t>Administrator:</t>
        </r>
        <r>
          <rPr>
            <sz val="9"/>
            <rFont val="宋体"/>
            <charset val="134"/>
          </rPr>
          <t xml:space="preserve">
28. 第 28 行“十二、其他资产损失”：填报纳税人当年发生的其他资产损失的账载金额、资产损失准备金核销金额、资产处置收入、赔偿收入、资产计税基础、资产损失的税收金额及纳税调整金额。</t>
        </r>
      </text>
    </comment>
    <comment ref="B35" authorId="0">
      <text>
        <r>
          <rPr>
            <b/>
            <sz val="9"/>
            <rFont val="宋体"/>
            <charset val="134"/>
          </rPr>
          <t>Administrator:</t>
        </r>
        <r>
          <rPr>
            <sz val="9"/>
            <rFont val="宋体"/>
            <charset val="134"/>
          </rPr>
          <t xml:space="preserve">
30.第 30 行“分支机构留存备查的资产损失”：填报跨地区经营企业各分支机构留存备查的资产损失的账载金额、资产损失准备金核销金额、资产处置收入、赔偿收入、资产计税基础、资产损失的税收金额及纳税调整金额。</t>
        </r>
      </text>
    </comment>
  </commentList>
</comments>
</file>

<file path=xl/comments2.xml><?xml version="1.0" encoding="utf-8"?>
<comments xmlns="http://schemas.openxmlformats.org/spreadsheetml/2006/main">
  <authors>
    <author>Administrator</author>
  </authors>
  <commentList>
    <comment ref="H4" authorId="0">
      <text>
        <r>
          <rPr>
            <b/>
            <sz val="9"/>
            <rFont val="宋体"/>
            <charset val="134"/>
          </rPr>
          <t>Administrator:</t>
        </r>
        <r>
          <rPr>
            <sz val="9"/>
            <rFont val="宋体"/>
            <charset val="134"/>
          </rPr>
          <t xml:space="preserve">
2. “102 分支机构就地纳税比例”：“101 纳税申报企业类型”为“分支机构（须进行完整年度申报并按比例纳税）”需要同时填报本项。分支机构填报年度纳税申报时应当就地缴纳企业所得税的比例。</t>
        </r>
      </text>
    </comment>
    <comment ref="A5" authorId="0">
      <text>
        <r>
          <rPr>
            <b/>
            <sz val="9"/>
            <rFont val="宋体"/>
            <charset val="134"/>
          </rPr>
          <t>Administrator:</t>
        </r>
        <r>
          <rPr>
            <sz val="9"/>
            <rFont val="宋体"/>
            <charset val="134"/>
          </rPr>
          <t xml:space="preserve">
“103资产总额”：纳税人填报资产总额的全年季度平均值，单位为万元，保留小数点后2位。
具体计算公式如下：
季度平均值＝（季初值＋季末值）÷2
全年季度平均值＝全年各季度平均值之和÷4
年度中间开业或者终止经营活动的，以其实际经营期作为一个纳税年度确定上述相关指标。</t>
        </r>
      </text>
    </comment>
    <comment ref="H5" authorId="0">
      <text>
        <r>
          <rPr>
            <b/>
            <sz val="9"/>
            <rFont val="宋体"/>
            <charset val="134"/>
          </rPr>
          <t>Administrator:</t>
        </r>
        <r>
          <rPr>
            <sz val="9"/>
            <rFont val="宋体"/>
            <charset val="134"/>
          </rPr>
          <t xml:space="preserve">
“104从业人数”：纳税人填报从业人数的全年季度平均值，单位为人。从业人数是指与企业建立劳动关系的职工人数和企业接受的劳务派遣用工人数之和，
依据和计算方法同“103资产总额”。</t>
        </r>
      </text>
    </comment>
    <comment ref="H7" authorId="0">
      <text>
        <r>
          <rPr>
            <b/>
            <sz val="9"/>
            <rFont val="宋体"/>
            <charset val="134"/>
          </rPr>
          <t>Administrator:</t>
        </r>
        <r>
          <rPr>
            <sz val="9"/>
            <rFont val="宋体"/>
            <charset val="134"/>
          </rPr>
          <t xml:space="preserve">
“108采用一般企业财务报表格式（2019年版）”：纳税人根据《财政部关于修订印发2019年度一般企业财务报表格式的通知》（财会〔2019〕6号）和《财政部关于修订印发2018年度金融企业财务报表格式的通知》（财会〔2018〕36号）规定的格式编制财务报表的，选择“是”，其他选择“否”。</t>
        </r>
      </text>
    </comment>
    <comment ref="A8" authorId="0">
      <text>
        <r>
          <rPr>
            <b/>
            <sz val="9"/>
            <rFont val="宋体"/>
            <charset val="134"/>
          </rPr>
          <t>Administrator:</t>
        </r>
        <r>
          <rPr>
            <sz val="9"/>
            <rFont val="宋体"/>
            <charset val="134"/>
          </rPr>
          <t xml:space="preserve">
 “109 小型微利企业”：纳税人符合小型微利企业普惠性所得税减免政策条件的，选择“是”，其他选择“否”。</t>
        </r>
      </text>
    </comment>
    <comment ref="H8" authorId="0">
      <text>
        <r>
          <rPr>
            <b/>
            <sz val="9"/>
            <rFont val="宋体"/>
            <charset val="134"/>
          </rPr>
          <t>Administrator:</t>
        </r>
        <r>
          <rPr>
            <sz val="9"/>
            <rFont val="宋体"/>
            <charset val="134"/>
          </rPr>
          <t xml:space="preserve">
“110上市公司”：纳税人在中国境内上市的选择“境内”；在中国境外上市的选择“境外”；在境内外同时上市的可同时选择；其他选择“否”。纳税人在中国香港上市的，参照境外上市相关规定选择。</t>
        </r>
      </text>
    </comment>
    <comment ref="A10" authorId="0">
      <text>
        <r>
          <rPr>
            <b/>
            <sz val="9"/>
            <rFont val="宋体"/>
            <charset val="134"/>
          </rPr>
          <t>Administrator:</t>
        </r>
        <r>
          <rPr>
            <sz val="9"/>
            <rFont val="宋体"/>
            <charset val="134"/>
          </rPr>
          <t xml:space="preserve">
“201从事股权投资业务”：纳税人从事股权投资业务的（包括集团公司总部、创业投资企业等），选择“是”。</t>
        </r>
      </text>
    </comment>
    <comment ref="B11" authorId="0">
      <text>
        <r>
          <rPr>
            <b/>
            <sz val="9"/>
            <rFont val="宋体"/>
            <charset val="134"/>
          </rPr>
          <t>Administrator:</t>
        </r>
        <r>
          <rPr>
            <sz val="9"/>
            <rFont val="宋体"/>
            <charset val="134"/>
          </rPr>
          <t xml:space="preserve">
（1）“203-1 选择采用的境外所得抵免方式”：境外所得抵免方式一经选择，5 年内不得变更。</t>
        </r>
      </text>
    </comment>
    <comment ref="B12" authorId="0">
      <text>
        <r>
          <rPr>
            <b/>
            <sz val="9"/>
            <rFont val="宋体"/>
            <charset val="134"/>
          </rPr>
          <t>Administrator:</t>
        </r>
        <r>
          <rPr>
            <sz val="9"/>
            <rFont val="宋体"/>
            <charset val="134"/>
          </rPr>
          <t xml:space="preserve">
（2）“203-2新增境外直接投资信息”：填报纳税人符合享受境外所得免征企业所得税优惠政策条件的相关信息。本项目由在海南自由贸易港等特定地区设立的旅游业、现代服务业、高新技术产业且新增境外直接投资的企业填报。
“产业类别”填报纳税人经营的产业类别，按“旅游业”、“现代服务业”、“高新技术产业”选择填报。
</t>
        </r>
      </text>
    </comment>
    <comment ref="A13" authorId="0">
      <text>
        <r>
          <rPr>
            <b/>
            <sz val="9"/>
            <rFont val="宋体"/>
            <charset val="134"/>
          </rPr>
          <t>Administrator:</t>
        </r>
        <r>
          <rPr>
            <sz val="9"/>
            <rFont val="宋体"/>
            <charset val="134"/>
          </rPr>
          <t xml:space="preserve">
“204 有限合伙制创业投资企业的法人合伙人”：纳税人投资于有限合伙制创业投资企业且为其法人合伙人的，选择“是”。
有限合伙制创业投资企业的法人合伙人无论是否享受企业所得税优惠政策，均应填报本项。</t>
        </r>
      </text>
    </comment>
    <comment ref="H13" authorId="0">
      <text>
        <r>
          <rPr>
            <b/>
            <sz val="9"/>
            <rFont val="宋体"/>
            <charset val="134"/>
          </rPr>
          <t>Administrator:</t>
        </r>
        <r>
          <rPr>
            <sz val="9"/>
            <rFont val="宋体"/>
            <charset val="134"/>
          </rPr>
          <t xml:space="preserve">
5. “205 创业投资企业”：纳税人为创业投资企业的，选择“是”。
创业投资企业无论是否享受企业所得税优惠政策，均应填报本项。
</t>
        </r>
      </text>
    </comment>
    <comment ref="A14" authorId="0">
      <text>
        <r>
          <rPr>
            <b/>
            <sz val="9"/>
            <rFont val="宋体"/>
            <charset val="134"/>
          </rPr>
          <t>Administrator:</t>
        </r>
        <r>
          <rPr>
            <sz val="9"/>
            <rFont val="宋体"/>
            <charset val="134"/>
          </rPr>
          <t xml:space="preserve">
6. “206 技术先进型服务企业类型”：纳税人为经认定的技术先进型服务企业的， 从《技术先进型服务企业类型代码表》中选择相应的代码填报本项。
经认定的技术先进型服务企业无论是否享受企业所得税优惠政策，均应填报本项。</t>
        </r>
      </text>
    </comment>
    <comment ref="A15" authorId="0">
      <text>
        <r>
          <rPr>
            <b/>
            <sz val="9"/>
            <rFont val="宋体"/>
            <charset val="134"/>
          </rPr>
          <t>Administrator:</t>
        </r>
        <r>
          <rPr>
            <sz val="9"/>
            <rFont val="宋体"/>
            <charset val="134"/>
          </rPr>
          <t xml:space="preserve">
8. “208 软件、集成电路企业类型”：适用纳税人根据《企业所得税年度纳税申报基础信息表》（A000000）“208 软件、集成电路企业类型”填报的企业类型和实际经营情况，从《软件、集成电路企业优惠方式代码表》“代码”列中选择相应代码填报。
软件、集成电路企业若符合相关企业所得税优惠政策条件的，无论是否享受企业所得税优惠，均应填报本项，且仅可从中选择一项填列。</t>
        </r>
      </text>
    </comment>
    <comment ref="H15" authorId="0">
      <text>
        <r>
          <rPr>
            <b/>
            <sz val="9"/>
            <rFont val="宋体"/>
            <charset val="134"/>
          </rPr>
          <t>Administrator:</t>
        </r>
        <r>
          <rPr>
            <sz val="9"/>
            <rFont val="宋体"/>
            <charset val="134"/>
          </rPr>
          <t xml:space="preserve">
9. “209 集成电路生产项目类型”：纳税人投资集成电路线宽小于 130 纳米（含）、
集成电路线宽小于 65 纳米（含）或投资额超过 150 亿元、线宽小于 28 纳米（含）的集成电路生产项目，项目符合有关文件规定的税收优惠政策条件，且按照项目享受企业所得税优惠政策的，应填报本项。
纳税人投资线宽小于 130 纳米（含）的集成电路生产项目的，选择“130 纳米（含）”，投资线宽小于 65 纳米（含）或投资额超过 150 亿元的集成电路生产项目的，选择“65 纳米”；投资线宽小于 28 纳米（含）的集成电路生产项目的，选择“28 纳米”；同时投资上述两类以上项目的，可同时选择。
纳税人既符合“208 软件、集成电路企业类型”项目又符合“209 集成电路生产项目类型”项目填报条件的，应当同时填报。
</t>
        </r>
      </text>
    </comment>
    <comment ref="A16" authorId="0">
      <text>
        <r>
          <rPr>
            <b/>
            <sz val="9"/>
            <rFont val="宋体"/>
            <charset val="134"/>
          </rPr>
          <t>Administrator:</t>
        </r>
        <r>
          <rPr>
            <sz val="9"/>
            <rFont val="宋体"/>
            <charset val="134"/>
          </rPr>
          <t xml:space="preserve">
10. “210 科技型中小企业”：纳税人根据申报所属期年度和申报所属期下一年度取得的科技型中小企业入库登记编号情况，填报本项目下的“210-1”“210-2”“210-3” “210-4”。如，纳税人在进行 2018 年度企业所得税汇算清缴纳税申报时，“210-1（申报所属期年度）入库编号”首先应当填列“2018 年（申报所属期年度）入库编号”， “210-3（所属期下一年度）入库编号”首先应当填列“2019 年（所属期下一年度）入库编号”。
若纳税人在 2018 年 1 月 1 日至 2018 年 12 月 31 日之间取得科技型中小企业入库登记编号的，将相应的“编号”及“入库时间”分别填入“210-1”和“210-2” 项目中；
若纳税人在 2019 年 1 月 1 日至 2018 年度汇算清缴纳税申报日之间取得科技型中小企业入库登记编号的，将相应的“编号”及“入库时间”分别填入“210-3”和“210-4”项目中。纳税人符合上述填报要求的，无论是否享受企业所得税优惠政策， 均应填报本项。
</t>
        </r>
      </text>
    </comment>
    <comment ref="A18" authorId="0">
      <text>
        <r>
          <rPr>
            <b/>
            <sz val="9"/>
            <rFont val="宋体"/>
            <charset val="134"/>
          </rPr>
          <t>Administrator:</t>
        </r>
        <r>
          <rPr>
            <sz val="9"/>
            <rFont val="宋体"/>
            <charset val="134"/>
          </rPr>
          <t xml:space="preserve">
11. “211 高新技术企业申报所属期年度有效的高新技术企业证书”：纳税人根据申报所属期年度拥有的有效期内的高新技术企业证书情况，填报本项目下的“211-1” “211-2”“211-3”“211-4”。在申报所属期年度，如企业同时拥有两个高新技术企业证书，则两个证书情况均应填报。
如：纳税人 2015 年 10 月取得高新技术企业证书，有效期 3 年，2018 年再次参加认定并于 2018 年 11 月取得新高新技术企业证书，纳税人在进行 2018 年度企业所得税汇算清缴纳税申报时，应将两个证书的“编号”及“发证时间”分别填入“211-1”“211-2”“211-3”“211-4”项目中。纳税人符合上述填报要求的，无论是否享受企业所得税优惠政策，均应填报本项。
</t>
        </r>
      </text>
    </comment>
    <comment ref="A20" authorId="0">
      <text>
        <r>
          <rPr>
            <b/>
            <sz val="9"/>
            <rFont val="宋体"/>
            <charset val="134"/>
          </rPr>
          <t>Administrator:</t>
        </r>
        <r>
          <rPr>
            <sz val="9"/>
            <rFont val="宋体"/>
            <charset val="134"/>
          </rPr>
          <t xml:space="preserve">
12. “212 重组事项税务处理方式”：纳税人在申报所属期年度发生重组事项的， 应填报本项。纳税人重组事项按一般性税务处理的，选择“一般性”；重组事项按特殊性税务处理的，选择“特殊性”。</t>
        </r>
      </text>
    </comment>
    <comment ref="H20" authorId="0">
      <text>
        <r>
          <rPr>
            <b/>
            <sz val="9"/>
            <rFont val="宋体"/>
            <charset val="134"/>
          </rPr>
          <t>Administrator:</t>
        </r>
        <r>
          <rPr>
            <sz val="9"/>
            <rFont val="宋体"/>
            <charset val="134"/>
          </rPr>
          <t xml:space="preserve">
13. “213 重组交易类型”和“214 重组当事方类型”：填报“212 重组事项税务处理方式”的纳税人，应当同时填报“213 重组交易类型”和“214 重组当事方类型”。纳税人根据重组情况从《重组交易类型和当事方类型代码表》中选择相应代码分别填入对应项目中。</t>
        </r>
      </text>
    </comment>
    <comment ref="H21" authorId="0">
      <text>
        <r>
          <rPr>
            <b/>
            <sz val="9"/>
            <rFont val="宋体"/>
            <charset val="134"/>
          </rPr>
          <t>Administrator:</t>
        </r>
        <r>
          <rPr>
            <sz val="9"/>
            <rFont val="宋体"/>
            <charset val="134"/>
          </rPr>
          <t xml:space="preserve">
14. “215 政策性搬迁开始时间”：纳税人发生政策性搬迁事项且申报所属期年度处在搬迁期内的，填报政策性搬迁开始的时间。</t>
        </r>
      </text>
    </comment>
    <comment ref="A22" authorId="0">
      <text>
        <r>
          <rPr>
            <b/>
            <sz val="9"/>
            <rFont val="宋体"/>
            <charset val="134"/>
          </rPr>
          <t>Administrator:</t>
        </r>
        <r>
          <rPr>
            <sz val="9"/>
            <rFont val="宋体"/>
            <charset val="134"/>
          </rPr>
          <t xml:space="preserve">
“216 发生政策性搬迁且停止生产经营无所得年度”：纳税人的申报所属期年度处于政策性搬迁期内，且停止生产经营无所得的，选择“是”。</t>
        </r>
      </text>
    </comment>
    <comment ref="H22" authorId="0">
      <text>
        <r>
          <rPr>
            <b/>
            <sz val="9"/>
            <rFont val="宋体"/>
            <charset val="134"/>
          </rPr>
          <t>Administrator:</t>
        </r>
        <r>
          <rPr>
            <sz val="9"/>
            <rFont val="宋体"/>
            <charset val="134"/>
          </rPr>
          <t xml:space="preserve">
“217 政策性搬迁损失分期扣除年度”：纳税人发生政策性搬迁事项出现搬迁损失，按照《企业政策性搬迁所得税管理办法》（2012 年第 40 号发布）等有关规定选择自搬迁完成年度起分 3 个年度均匀在税前扣除的，且申报所属期年度处在分期扣除期间的，选择“是”。</t>
        </r>
      </text>
    </comment>
    <comment ref="H23" authorId="0">
      <text>
        <r>
          <rPr>
            <b/>
            <sz val="9"/>
            <rFont val="宋体"/>
            <charset val="134"/>
          </rPr>
          <t>Administrator:</t>
        </r>
        <r>
          <rPr>
            <sz val="9"/>
            <rFont val="宋体"/>
            <charset val="134"/>
          </rPr>
          <t xml:space="preserve">
“219 非货币性资产对外投资转让所得递延纳税年度”：纳税人以非货币性资产对外投资确认的非货币性资产转让所得，按照《财政部 国家税务总局关于非货币性资产投资企业所得税政策问题的通知》（财税〔2014〕116 号）、《国家税务总局关于非货币性资产投资企业所得税有关征管问题的公告》（2015 年第 33 号）等文件规定， 在不超过 5 年期限内分期均匀计入相应年度的应纳税所得额的，且申报所属期年度处在递延纳税期间的，选择“是”。</t>
        </r>
      </text>
    </comment>
    <comment ref="H24" authorId="0">
      <text>
        <r>
          <rPr>
            <b/>
            <sz val="9"/>
            <rFont val="宋体"/>
            <charset val="134"/>
          </rPr>
          <t>Administrator:</t>
        </r>
        <r>
          <rPr>
            <sz val="9"/>
            <rFont val="宋体"/>
            <charset val="134"/>
          </rPr>
          <t xml:space="preserve">
20. “221 技术成果投资入股递延纳税年度”：纳税人发生技术入股事项，按照《财政部 国家税务总局关于完善股权激励和技术入股有关所得税政策的通知》（财税〔2016〕101 号）、《国家税务总局关于股权激励和技术入股所得税征管问题的公告》（2016 年第 62 号）等文件规定选择适用递延纳税政策，即在投资入股当期暂不纳税， 递延至转让股权时按股权转让收入减去技术成果原值和合理税费后的差额计算缴纳所得税的，且申报所属期年度为转让股权年度的，选择“是”。
</t>
        </r>
      </text>
    </comment>
    <comment ref="H25" authorId="0">
      <text>
        <r>
          <rPr>
            <b/>
            <sz val="9"/>
            <rFont val="宋体"/>
            <charset val="134"/>
          </rPr>
          <t>Administrator:</t>
        </r>
        <r>
          <rPr>
            <sz val="9"/>
            <rFont val="宋体"/>
            <charset val="134"/>
          </rPr>
          <t xml:space="preserve">
22. “223 债务重组所得递延纳税年度”：纳税人债务重组确认的应纳税所得额按照《财政部 国家税务总局关于企业重组业务企业所得税处理若干问题的通知》（财税〔2009〕59 号）、《财政部 国家税务总局关于促进企业重组有关企业所得税处理问题的通知》（财税〔2014〕109 号）等文件规定，在 5 个纳税年度的期间内，均匀计入各年度的应纳税所得额的，且申报所属期年度处在递延纳税期间的，选择“是”。
</t>
        </r>
      </text>
    </comment>
    <comment ref="C28" authorId="0">
      <text>
        <r>
          <rPr>
            <b/>
            <sz val="9"/>
            <rFont val="宋体"/>
            <charset val="134"/>
          </rPr>
          <t>Administrator:</t>
        </r>
        <r>
          <rPr>
            <sz val="9"/>
            <rFont val="宋体"/>
            <charset val="134"/>
          </rPr>
          <t xml:space="preserve">
证件种类（营业执照、税务登记证、组织机构代码证、身份证、护照等）</t>
        </r>
      </text>
    </comment>
    <comment ref="D28" authorId="0">
      <text>
        <r>
          <rPr>
            <b/>
            <sz val="9"/>
            <rFont val="宋体"/>
            <charset val="134"/>
          </rPr>
          <t>Administrator:</t>
        </r>
        <r>
          <rPr>
            <sz val="9"/>
            <rFont val="宋体"/>
            <charset val="134"/>
          </rPr>
          <t xml:space="preserve">
证件号码（统一社会信用代码、纳税人识别号、组织机构代码号、身份证号、护照号等）</t>
        </r>
      </text>
    </comment>
  </commentList>
</comments>
</file>

<file path=xl/comments20.xml><?xml version="1.0" encoding="utf-8"?>
<comments xmlns="http://schemas.openxmlformats.org/spreadsheetml/2006/main">
  <authors>
    <author>Administrator</author>
  </authors>
  <commentList>
    <comment ref="B20" authorId="0">
      <text>
        <r>
          <rPr>
            <b/>
            <sz val="9"/>
            <rFont val="宋体"/>
            <charset val="134"/>
          </rPr>
          <t>Administrator:</t>
        </r>
        <r>
          <rPr>
            <sz val="9"/>
            <rFont val="宋体"/>
            <charset val="134"/>
          </rPr>
          <t xml:space="preserve">
第16行“（二）搬迁资产处置支出”：填报按税收规定确认的，纳税人搬迁资产处置支出累计金额。符合《国家税务总局关于企业政策性搬迁所得税有关问题的公告》（国家税务总局公告2013年第11号）规定的资产购置支出，填报在本行。</t>
        </r>
      </text>
    </comment>
  </commentList>
</comments>
</file>

<file path=xl/comments21.xml><?xml version="1.0" encoding="utf-8"?>
<comments xmlns="http://schemas.openxmlformats.org/spreadsheetml/2006/main">
  <authors>
    <author>Administrator</author>
  </authors>
  <commentList>
    <comment ref="C5" authorId="0">
      <text>
        <r>
          <rPr>
            <b/>
            <sz val="9"/>
            <rFont val="宋体"/>
            <charset val="134"/>
          </rPr>
          <t>Administrator:</t>
        </r>
        <r>
          <rPr>
            <sz val="9"/>
            <rFont val="宋体"/>
            <charset val="134"/>
          </rPr>
          <t xml:space="preserve">
1. 第 1 列“上年末贷款资产余额”：填报纳税人会计核算的上年末贷款资产余额。</t>
        </r>
      </text>
    </comment>
    <comment ref="D5" authorId="0">
      <text>
        <r>
          <rPr>
            <b/>
            <sz val="9"/>
            <rFont val="宋体"/>
            <charset val="134"/>
          </rPr>
          <t>Administrator:</t>
        </r>
        <r>
          <rPr>
            <sz val="9"/>
            <rFont val="宋体"/>
            <charset val="134"/>
          </rPr>
          <t xml:space="preserve">
2. 第 2 列“本年末贷款资产余额”：填报纳税人会计核算的本年末贷款资产余额。</t>
        </r>
      </text>
    </comment>
    <comment ref="E5" authorId="0">
      <text>
        <r>
          <rPr>
            <b/>
            <sz val="9"/>
            <rFont val="宋体"/>
            <charset val="134"/>
          </rPr>
          <t>Administrator:</t>
        </r>
        <r>
          <rPr>
            <sz val="9"/>
            <rFont val="宋体"/>
            <charset val="134"/>
          </rPr>
          <t xml:space="preserve">
3. 第 3 列“上年末贷款损失准备金余额”：填报纳税人会计核算的上年末贷款损失准备金余额。</t>
        </r>
      </text>
    </comment>
    <comment ref="F5" authorId="0">
      <text>
        <r>
          <rPr>
            <b/>
            <sz val="9"/>
            <rFont val="宋体"/>
            <charset val="134"/>
          </rPr>
          <t>Administrator:</t>
        </r>
        <r>
          <rPr>
            <sz val="9"/>
            <rFont val="宋体"/>
            <charset val="134"/>
          </rPr>
          <t xml:space="preserve">
4. 第 4 列“本年末贷款损失准备金余额”：填报纳税人会计核算的本年末贷款损失准备金余额。</t>
        </r>
      </text>
    </comment>
    <comment ref="G5" authorId="0">
      <text>
        <r>
          <rPr>
            <b/>
            <sz val="9"/>
            <rFont val="宋体"/>
            <charset val="134"/>
          </rPr>
          <t>Administrator:</t>
        </r>
        <r>
          <rPr>
            <sz val="9"/>
            <rFont val="宋体"/>
            <charset val="134"/>
          </rPr>
          <t xml:space="preserve">
5. 第 5 列“上年末准予提取贷款损失准备金的贷款资产余额”：填报纳税人按照税收规定上年末准予提取贷款损失准备金的贷款资产余额。</t>
        </r>
      </text>
    </comment>
    <comment ref="H5" authorId="0">
      <text>
        <r>
          <rPr>
            <b/>
            <sz val="9"/>
            <rFont val="宋体"/>
            <charset val="134"/>
          </rPr>
          <t>Administrator:</t>
        </r>
        <r>
          <rPr>
            <sz val="9"/>
            <rFont val="宋体"/>
            <charset val="134"/>
          </rPr>
          <t xml:space="preserve">
6. 第 6 列“本年末准予提取贷款损失准备金的贷款资产余额”：填报纳税人按照税收规定本年末准予提取贷款损失准备金的贷款资产余额。</t>
        </r>
      </text>
    </comment>
    <comment ref="I5" authorId="0">
      <text>
        <r>
          <rPr>
            <b/>
            <sz val="9"/>
            <rFont val="宋体"/>
            <charset val="134"/>
          </rPr>
          <t>Administrator:</t>
        </r>
        <r>
          <rPr>
            <sz val="9"/>
            <rFont val="宋体"/>
            <charset val="134"/>
          </rPr>
          <t xml:space="preserve">
7. 第 7 列“计提比例”：填报纳税人对应贷款按照税收规定准予计提贷款损失准备金的比例。</t>
        </r>
      </text>
    </comment>
    <comment ref="J5" authorId="0">
      <text>
        <r>
          <rPr>
            <b/>
            <sz val="9"/>
            <rFont val="宋体"/>
            <charset val="134"/>
          </rPr>
          <t>Administrator:</t>
        </r>
        <r>
          <rPr>
            <sz val="9"/>
            <rFont val="宋体"/>
            <charset val="134"/>
          </rPr>
          <t xml:space="preserve">
8. 第 8 列“按本年末准予提取贷款损失准备金的贷款资产余额与计提比例计算的准备金额”：填报纳税人按照税收规定根据按本年末准予提取贷款损失准备金的贷款资产余额与计提比例计算的准备金额。</t>
        </r>
      </text>
    </comment>
    <comment ref="K5" authorId="0">
      <text>
        <r>
          <rPr>
            <b/>
            <sz val="9"/>
            <rFont val="宋体"/>
            <charset val="134"/>
          </rPr>
          <t>Administrator:</t>
        </r>
        <r>
          <rPr>
            <sz val="9"/>
            <rFont val="宋体"/>
            <charset val="134"/>
          </rPr>
          <t xml:space="preserve">
9. 第 9 列“截至上年末已在税前扣除的贷款损失准备金的余额”：填报纳税人按照税收规定截至上年末已在税前扣除的贷款损失准备金的余额。</t>
        </r>
      </text>
    </comment>
    <comment ref="L5" authorId="0">
      <text>
        <r>
          <rPr>
            <b/>
            <sz val="9"/>
            <rFont val="宋体"/>
            <charset val="134"/>
          </rPr>
          <t>Administrator:</t>
        </r>
        <r>
          <rPr>
            <sz val="9"/>
            <rFont val="宋体"/>
            <charset val="134"/>
          </rPr>
          <t xml:space="preserve">
10. 第 10 列“准予当年税前扣除的贷款损失准备金”：填报第 4 列与第 8 列的孰小值-第 9 列金额
</t>
        </r>
      </text>
    </comment>
    <comment ref="B7" authorId="0">
      <text>
        <r>
          <rPr>
            <b/>
            <sz val="9"/>
            <rFont val="宋体"/>
            <charset val="134"/>
          </rPr>
          <t>Administrator:</t>
        </r>
        <r>
          <rPr>
            <sz val="9"/>
            <rFont val="宋体"/>
            <charset val="134"/>
          </rPr>
          <t xml:space="preserve">
1. 第 1 行“一、金融企业”：填报金融企业贷款损失准备金的纳税调整情况。</t>
        </r>
      </text>
    </comment>
    <comment ref="B8" authorId="0">
      <text>
        <r>
          <rPr>
            <b/>
            <sz val="9"/>
            <rFont val="宋体"/>
            <charset val="134"/>
          </rPr>
          <t>Administrator:</t>
        </r>
        <r>
          <rPr>
            <sz val="9"/>
            <rFont val="宋体"/>
            <charset val="134"/>
          </rPr>
          <t xml:space="preserve">
2. 第 2 行“（一）贷款损失准备金”：填报金融企业执行《财政部 税务总局关于金融企业贷款损失准备金企业所得税税前扣除有关政策的公告》（2019 年第 86 号）规定的贷款资产的情况。</t>
        </r>
      </text>
    </comment>
    <comment ref="B9" authorId="0">
      <text>
        <r>
          <rPr>
            <b/>
            <sz val="9"/>
            <rFont val="宋体"/>
            <charset val="134"/>
          </rPr>
          <t>Administrator:</t>
        </r>
        <r>
          <rPr>
            <sz val="9"/>
            <rFont val="宋体"/>
            <charset val="134"/>
          </rPr>
          <t xml:space="preserve">
3. 第 3 行“（二）涉农和中小企业贷款损失准备金”：填报金融企业执行《财政部 税务总局关于金融企业涉农贷款和中小企业贷款损失准备金税前扣除有关政策的公告》（2019 年第 85 号）规定的涉农和中小企业贷款资产的情况。</t>
        </r>
      </text>
    </comment>
    <comment ref="B10" authorId="0">
      <text>
        <r>
          <rPr>
            <b/>
            <sz val="9"/>
            <rFont val="宋体"/>
            <charset val="134"/>
          </rPr>
          <t>Administrator:</t>
        </r>
        <r>
          <rPr>
            <sz val="9"/>
            <rFont val="宋体"/>
            <charset val="134"/>
          </rPr>
          <t xml:space="preserve">
4. 第 4 行“其中：关注类贷款”：填报涉农和中小企业贷款中关注类贷款资产的情况。</t>
        </r>
      </text>
    </comment>
    <comment ref="B11" authorId="0">
      <text>
        <r>
          <rPr>
            <b/>
            <sz val="9"/>
            <rFont val="宋体"/>
            <charset val="134"/>
          </rPr>
          <t>Administrator:</t>
        </r>
        <r>
          <rPr>
            <sz val="9"/>
            <rFont val="宋体"/>
            <charset val="134"/>
          </rPr>
          <t xml:space="preserve">
5. 第 5 行“次级类贷款”：填报涉农和中小企业贷款中次级类贷款资产的情况。</t>
        </r>
      </text>
    </comment>
    <comment ref="B12" authorId="0">
      <text>
        <r>
          <rPr>
            <b/>
            <sz val="9"/>
            <rFont val="宋体"/>
            <charset val="134"/>
          </rPr>
          <t>Administrator:</t>
        </r>
        <r>
          <rPr>
            <sz val="9"/>
            <rFont val="宋体"/>
            <charset val="134"/>
          </rPr>
          <t xml:space="preserve">
6. 第 6 行“可疑类贷款”：填报涉农和中小企业贷款中可疑类贷款资产的情况。</t>
        </r>
      </text>
    </comment>
    <comment ref="B13" authorId="0">
      <text>
        <r>
          <rPr>
            <b/>
            <sz val="9"/>
            <rFont val="宋体"/>
            <charset val="134"/>
          </rPr>
          <t>Administrator:</t>
        </r>
        <r>
          <rPr>
            <sz val="9"/>
            <rFont val="宋体"/>
            <charset val="134"/>
          </rPr>
          <t xml:space="preserve">
7. 第 7 行“损失类贷款”：填报涉农和中小企业贷款中损失类贷款资产的情况。</t>
        </r>
      </text>
    </comment>
    <comment ref="B14" authorId="0">
      <text>
        <r>
          <rPr>
            <b/>
            <sz val="9"/>
            <rFont val="宋体"/>
            <charset val="134"/>
          </rPr>
          <t>Administrator:</t>
        </r>
        <r>
          <rPr>
            <sz val="9"/>
            <rFont val="宋体"/>
            <charset val="134"/>
          </rPr>
          <t xml:space="preserve">
8. 第 8 行“二、小额贷款公司”：填报经省级金融管理部门批准成立的小额贷款公司贷款损失准备金的纳税调整情况。</t>
        </r>
      </text>
    </comment>
    <comment ref="B15" authorId="0">
      <text>
        <r>
          <rPr>
            <b/>
            <sz val="9"/>
            <rFont val="宋体"/>
            <charset val="134"/>
          </rPr>
          <t>Administrator:</t>
        </r>
        <r>
          <rPr>
            <sz val="9"/>
            <rFont val="宋体"/>
            <charset val="134"/>
          </rPr>
          <t xml:space="preserve">
9. 第 9 行“三、其他”：填报除上述列举情形外的贷款损失准备金的纳税调整情况。</t>
        </r>
      </text>
    </comment>
  </commentList>
</comments>
</file>

<file path=xl/comments22.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1. 第 1 列“年度”：填报公历年度。纳税人应首先填报第 11 行“本年度”对应的公历年度，再依次从第 10 行往第 1 行倒推填报以前年度。
纳税人发生政策性搬迁事项， 如停止生产经营活动年度可以从法定亏损结转弥补年限中减除，则按可弥补亏损年度进行填报。
本年度是指申报所属期年度，如：纳税人在 2019 年 5 月 10 日进行 2018 年度企业所得税年度纳税申报时，本年度（申报所属期年度）为 2018 年。</t>
        </r>
      </text>
    </comment>
    <comment ref="D4" authorId="0">
      <text>
        <r>
          <rPr>
            <b/>
            <sz val="9"/>
            <rFont val="宋体"/>
            <charset val="134"/>
          </rPr>
          <t>Administrator:</t>
        </r>
        <r>
          <rPr>
            <sz val="9"/>
            <rFont val="宋体"/>
            <charset val="134"/>
          </rPr>
          <t xml:space="preserve">
2. 第 2 列“当年境内所得额”：第 11 行填报表 A100000 第 19-20 行金额。
第 1 行至第 10 行填报以前年度主表第 23 行（2013 年及以前纳税年度）、以前年度表 A106000 第 6 行第 2 列（2014 至 2017 纳税年度）、以前年度表 A106000 第 11 行第 2 列的金额（亏损以负数表示）。
发生查补以前年度应纳税所得额、追补以前年度未能税前扣除的实际资产损失等情况的，按照相应调整后的金额填报。
表内关系：
当第2列＜0且第3列＞0时，第3列＜第2列的绝对值；
当第2列≥0时，则第3列＝0。</t>
        </r>
      </text>
    </comment>
    <comment ref="E4" authorId="0">
      <text>
        <r>
          <rPr>
            <b/>
            <sz val="9"/>
            <rFont val="宋体"/>
            <charset val="134"/>
          </rPr>
          <t>Administrator:</t>
        </r>
        <r>
          <rPr>
            <sz val="9"/>
            <rFont val="宋体"/>
            <charset val="134"/>
          </rPr>
          <t xml:space="preserve">
3. 第 3 列“分立转出的亏损额”： 填报本年度企业分立按照企业重组特殊性税务处理规定转出的符合条件的亏损额。
分立转出的亏损额按亏损所属年度填报，转出亏损的亏损额以正数表示。</t>
        </r>
      </text>
    </comment>
    <comment ref="I4" authorId="0">
      <text>
        <r>
          <rPr>
            <b/>
            <sz val="9"/>
            <rFont val="宋体"/>
            <charset val="134"/>
          </rPr>
          <t>Administrator:</t>
        </r>
        <r>
          <rPr>
            <sz val="9"/>
            <rFont val="宋体"/>
            <charset val="134"/>
          </rPr>
          <t xml:space="preserve">
7. 第 7 列“弥补亏损企业类型”：纳税人根据不同年度情况从《弥补亏损企业类型代码表》中选择相应的代码填入本项。
不同类型纳税人的亏损结转年限不同.</t>
        </r>
      </text>
    </comment>
    <comment ref="J4" authorId="0">
      <text>
        <r>
          <rPr>
            <b/>
            <sz val="9"/>
            <rFont val="宋体"/>
            <charset val="134"/>
          </rPr>
          <t>Administrator:</t>
        </r>
        <r>
          <rPr>
            <sz val="9"/>
            <rFont val="宋体"/>
            <charset val="134"/>
          </rPr>
          <t xml:space="preserve">
8. 第 8 列“当年亏损额”：填报纳税人各年度可弥补亏损额的合计金额。</t>
        </r>
      </text>
    </comment>
    <comment ref="K4" authorId="0">
      <text>
        <r>
          <rPr>
            <b/>
            <sz val="9"/>
            <rFont val="宋体"/>
            <charset val="134"/>
          </rPr>
          <t>Administrator:</t>
        </r>
        <r>
          <rPr>
            <sz val="9"/>
            <rFont val="宋体"/>
            <charset val="134"/>
          </rPr>
          <t xml:space="preserve">
9. 第 9 列“当年待弥补的亏损额”：填报在用本年度（申报所属期年度）所得额弥补亏损前，当年度尚未被弥补的亏损额。</t>
        </r>
      </text>
    </comment>
    <comment ref="N4" authorId="0">
      <text>
        <r>
          <rPr>
            <b/>
            <sz val="9"/>
            <rFont val="宋体"/>
            <charset val="134"/>
          </rPr>
          <t>Administrator:</t>
        </r>
        <r>
          <rPr>
            <sz val="9"/>
            <rFont val="宋体"/>
            <charset val="134"/>
          </rPr>
          <t xml:space="preserve">
12. 第 12 列“当年可结转以后年度弥补的亏损额”：第 1 行至第 11 行，填报 各年度尚未弥补完的 且准予结转以后年度弥补的 亏损额，结转以后年度弥补的亏损额 以正数表示。
本列第 12 行，填报本列第 1 行至第 11 行的合计金额。</t>
        </r>
      </text>
    </comment>
    <comment ref="F5" authorId="0">
      <text>
        <r>
          <rPr>
            <b/>
            <sz val="9"/>
            <rFont val="宋体"/>
            <charset val="134"/>
          </rPr>
          <t>Administrator:</t>
        </r>
        <r>
          <rPr>
            <sz val="9"/>
            <rFont val="宋体"/>
            <charset val="134"/>
          </rPr>
          <t xml:space="preserve">
4. 第 4 列“合并、分立转入的亏损额-可弥补年限 5 年”：填报企业符合企业重组特殊性税务处理规定，因合并或分立本年度转入的不超过 5 年亏损弥补年限规定的亏损额。
合并、分立转入的亏损额按亏损所属年度填报，转入的亏损额以负数表示。
</t>
        </r>
      </text>
    </comment>
    <comment ref="G5" authorId="0">
      <text>
        <r>
          <rPr>
            <b/>
            <sz val="9"/>
            <rFont val="宋体"/>
            <charset val="134"/>
          </rPr>
          <t>Administrator:</t>
        </r>
        <r>
          <rPr>
            <sz val="9"/>
            <rFont val="宋体"/>
            <charset val="134"/>
          </rPr>
          <t xml:space="preserve">
5. 第 5 列“合并、分立转入的亏损额-可弥补年限 8 年”：填报企业符合企业重组特殊性税务处理规定，因合并或分立本年度转入的不超过 8 年亏损弥补年限规定的亏损额。
合并、分立转入的亏损额按亏损所属年度填报，转入的亏损额以负数表示。</t>
        </r>
      </text>
    </comment>
    <comment ref="H5" authorId="0">
      <text>
        <r>
          <rPr>
            <b/>
            <sz val="9"/>
            <rFont val="宋体"/>
            <charset val="134"/>
          </rPr>
          <t>Administrator:</t>
        </r>
        <r>
          <rPr>
            <sz val="9"/>
            <rFont val="宋体"/>
            <charset val="134"/>
          </rPr>
          <t xml:space="preserve">
6. 第 6 列“合并、分立转入的亏损额-可弥补年限 10 年”：填报企业符合企业重组特殊性税务处理规定，因合并或分立本年度转入的不超过 10 年亏损弥补年限规定的亏损额。
合并、分立转入的亏损额按亏损所属年度填报，转入的亏损额以负数表示。</t>
        </r>
      </text>
    </comment>
    <comment ref="L5" authorId="0">
      <text>
        <r>
          <rPr>
            <b/>
            <sz val="9"/>
            <rFont val="宋体"/>
            <charset val="134"/>
          </rPr>
          <t>Administrator:</t>
        </r>
        <r>
          <rPr>
            <sz val="9"/>
            <rFont val="宋体"/>
            <charset val="134"/>
          </rPr>
          <t xml:space="preserve">
10. 第 10 列“用本年度所得额弥补的以前年度亏损额-使用境内所得弥补”：
第 1 行至第 10 行，当第 11 行第 2 列本年度（申报所属期年度）的“当年境内所得额”＞0 时，填报 各年度 被本年度（申报所属期年度）境内所得 依次弥补的亏损额，弥补的顺序是 按照亏损到期的年限 优先弥补 到期时间近的 亏损额，亏损到期年限相同 则先弥补 更早发生的 亏损额，弥补的亏损额 以正数表示。
本列第 11 行，填报本列第 1 行至第 10 行的合计金额，表 A100000 第 21 行填报本项金额。
</t>
        </r>
      </text>
    </comment>
    <comment ref="M5" authorId="0">
      <text>
        <r>
          <rPr>
            <b/>
            <sz val="9"/>
            <rFont val="宋体"/>
            <charset val="134"/>
          </rPr>
          <t>Administrator:</t>
        </r>
        <r>
          <rPr>
            <sz val="9"/>
            <rFont val="宋体"/>
            <charset val="134"/>
          </rPr>
          <t xml:space="preserve">
11. 第 11 列“用本年度所得额弥补的以前年度亏损额-使用境外所得弥补”：第 1 行至第 10 行，当纳税人 选择用境外所得 弥补境内以前年度亏损的，填报各年度 被本年度（申报所属期年度）境外所得 依次弥补的 亏损额，弥补的顺序是 按照亏损到期的年限 优先弥补到期时间近的 亏损额，亏损到期年限相同 则先弥补 更早发生的 亏损额，弥补的亏损额 以正数表示。
本列第 11 行，填报本列第 1 行至第 10 行的合计金额。
</t>
        </r>
      </text>
    </comment>
    <comment ref="N6" authorId="0">
      <text>
        <r>
          <rPr>
            <b/>
            <sz val="9"/>
            <rFont val="宋体"/>
            <charset val="134"/>
          </rPr>
          <t>Administrator:</t>
        </r>
        <r>
          <rPr>
            <sz val="9"/>
            <rFont val="宋体"/>
            <charset val="134"/>
          </rPr>
          <t xml:space="preserve">
表内关系：
第1行第12列＝0；
第2至10行第12列＝第9列的绝对值-第10列-第11列；
第11行第12列＝第9列的绝对值。</t>
        </r>
      </text>
    </comment>
    <comment ref="N16" authorId="0">
      <text>
        <r>
          <rPr>
            <b/>
            <sz val="9"/>
            <rFont val="宋体"/>
            <charset val="134"/>
          </rPr>
          <t>Administrator:</t>
        </r>
        <r>
          <rPr>
            <sz val="9"/>
            <rFont val="宋体"/>
            <charset val="134"/>
          </rPr>
          <t xml:space="preserve">
第 11 行第 12 列＝第 9 列的绝对值。</t>
        </r>
      </text>
    </comment>
    <comment ref="D17" authorId="0">
      <text>
        <r>
          <rPr>
            <b/>
            <sz val="9"/>
            <rFont val="宋体"/>
            <charset val="134"/>
          </rPr>
          <t>Administrator:</t>
        </r>
        <r>
          <rPr>
            <sz val="9"/>
            <rFont val="宋体"/>
            <charset val="134"/>
          </rPr>
          <t xml:space="preserve">
表间关系
第11行第2列＝表A100000第19-20行</t>
        </r>
      </text>
    </comment>
    <comment ref="L17" authorId="0">
      <text>
        <r>
          <rPr>
            <b/>
            <sz val="9"/>
            <rFont val="宋体"/>
            <charset val="134"/>
          </rPr>
          <t>Administrator:</t>
        </r>
        <r>
          <rPr>
            <sz val="9"/>
            <rFont val="宋体"/>
            <charset val="134"/>
          </rPr>
          <t xml:space="preserve">
（一）表内关系
第10列第11行＝第10列第1+2+3+4+5+6+7+8+9+10行；
当第2列第11行≤0时，第10列第1行至第11行＝0；
当第2列第11行＞0时，第10列第11行≤第2列第11行。
（二）表间关系
第11行第10列＝表A100000第21行</t>
        </r>
      </text>
    </comment>
    <comment ref="M17" authorId="0">
      <text>
        <r>
          <rPr>
            <b/>
            <sz val="9"/>
            <rFont val="宋体"/>
            <charset val="134"/>
          </rPr>
          <t>Administrator:</t>
        </r>
        <r>
          <rPr>
            <sz val="9"/>
            <rFont val="宋体"/>
            <charset val="134"/>
          </rPr>
          <t xml:space="preserve">
（一）表内关系
第11列第11行＝第11列第1+2+3+4+5+6+7+8+9+10行。
（二）表间关系
第11行第11列＝
表A108000第10行第6列-表A100000第18行。</t>
        </r>
      </text>
    </comment>
    <comment ref="N17" authorId="0">
      <text>
        <r>
          <rPr>
            <b/>
            <sz val="9"/>
            <rFont val="宋体"/>
            <charset val="134"/>
          </rPr>
          <t>Administrator:</t>
        </r>
        <r>
          <rPr>
            <sz val="9"/>
            <rFont val="宋体"/>
            <charset val="134"/>
          </rPr>
          <t xml:space="preserve">
第 12 列第 12 行＝第 12 列第 1+2+3+4+5+6+7+8+9+10+11 行。</t>
        </r>
      </text>
    </comment>
  </commentList>
</comments>
</file>

<file path=xl/comments23.xml><?xml version="1.0" encoding="utf-8"?>
<comments xmlns="http://schemas.openxmlformats.org/spreadsheetml/2006/main">
  <authors>
    <author>Administrator</author>
  </authors>
  <commentList>
    <comment ref="C7" authorId="0">
      <text>
        <r>
          <rPr>
            <b/>
            <sz val="9"/>
            <rFont val="宋体"/>
            <charset val="134"/>
          </rPr>
          <t>Administrator:</t>
        </r>
        <r>
          <rPr>
            <sz val="9"/>
            <rFont val="宋体"/>
            <charset val="134"/>
          </rPr>
          <t xml:space="preserve">
填报《符合条件的居民企业之间的股息、红利等权益性投资收益优惠明细表》（A107011）第8行第17列金额。</t>
        </r>
      </text>
    </comment>
    <comment ref="C8" authorId="0">
      <text>
        <r>
          <rPr>
            <b/>
            <sz val="9"/>
            <rFont val="宋体"/>
            <charset val="134"/>
          </rPr>
          <t>Administrator:</t>
        </r>
        <r>
          <rPr>
            <sz val="9"/>
            <rFont val="宋体"/>
            <charset val="134"/>
          </rPr>
          <t xml:space="preserve">
填报《中华人民共和国企业所得税法实施条例》第八十三条规定的投资收益，不含持有H股、创新企业CDR、永续债取得的投资收益，按表A107011第9行第17列金额填报。</t>
        </r>
      </text>
    </comment>
    <comment ref="C12" authorId="0">
      <text>
        <r>
          <rPr>
            <b/>
            <sz val="9"/>
            <rFont val="宋体"/>
            <charset val="134"/>
          </rPr>
          <t>Administrator:</t>
        </r>
        <r>
          <rPr>
            <sz val="9"/>
            <rFont val="宋体"/>
            <charset val="134"/>
          </rPr>
          <t xml:space="preserve">
填报根据《财政部 税务总局关于永续债企业所得税政策问题的公告》（财政部 税务总局公告2019年第64号）等相关税收政策规定，居民企业取得的可以适用企业所得税法规定的居民企业之间的股息、红利等权益性投资收益免征企业所得税规定的永续债利息收入，按表A107011第13行第17列金额填报。</t>
        </r>
      </text>
    </comment>
    <comment ref="B13" authorId="0">
      <text>
        <r>
          <rPr>
            <b/>
            <sz val="9"/>
            <rFont val="宋体"/>
            <charset val="134"/>
          </rPr>
          <t>Administrator:</t>
        </r>
        <r>
          <rPr>
            <sz val="9"/>
            <rFont val="宋体"/>
            <charset val="134"/>
          </rPr>
          <t xml:space="preserve">
填报纳税人根据税法、《财政部 国家税务总局关于非营利组织企业所得税免税收入问题的通知》（财税〔2009〕122号）、《财政部 税务总局关于非营利组织免税资格认定管理有关问题的通知》（财税〔2018〕13号）等相关税收政策规定，认定的符合条件的非营利组织，取得的捐赠收入等免税收入，但不包括从事营利性活动所取得的收入。
当表A000000“207非营利组织”选择“是”时，本行可以填报，否则不得填报。</t>
        </r>
      </text>
    </comment>
    <comment ref="B17" authorId="0">
      <text>
        <r>
          <rPr>
            <b/>
            <sz val="9"/>
            <rFont val="宋体"/>
            <charset val="134"/>
          </rPr>
          <t>Administrator:</t>
        </r>
        <r>
          <rPr>
            <sz val="9"/>
            <rFont val="宋体"/>
            <charset val="134"/>
          </rPr>
          <t xml:space="preserve">
第24.1行：填报 纳税人根据《财政部 税务总局 发展改革委 民政部 商务部 卫生健康委关于养老、托育、家政等社区家庭服务业税费优惠政策的公告》（财政部 税务总局 发展改革委 民政部 商务部 卫生健康委公告2019年第76号）等相关税收政策规定，
社区养老、托育、家政相关服务的收入乘以10%的金额。</t>
        </r>
      </text>
    </comment>
    <comment ref="B18" authorId="0">
      <text>
        <r>
          <rPr>
            <b/>
            <sz val="9"/>
            <rFont val="宋体"/>
            <charset val="134"/>
          </rPr>
          <t>Administrator:</t>
        </r>
        <r>
          <rPr>
            <sz val="9"/>
            <rFont val="宋体"/>
            <charset val="134"/>
          </rPr>
          <t xml:space="preserve">
第24.1行“1.取得的社区家庭服务收入在计算应纳税所得额时减计收入”：填报纳税人根据《财政部 税务总局 发展改革委 民政部 商务部 卫生健康委关于养老、托育、家政等社区家庭服务业税费优惠政策的公告》（财政部 税务总局 发展改革委 民政部 商务部 卫生健康委公告2019年第76号）等相关税收政策规定，社区养老、托育、家政相关服务的收入乘以10%的金额。</t>
        </r>
      </text>
    </comment>
    <comment ref="B19" authorId="0">
      <text>
        <r>
          <rPr>
            <b/>
            <sz val="9"/>
            <rFont val="宋体"/>
            <charset val="134"/>
          </rPr>
          <t>Administrator:</t>
        </r>
        <r>
          <rPr>
            <sz val="9"/>
            <rFont val="宋体"/>
            <charset val="134"/>
          </rPr>
          <t xml:space="preserve">
第15行“（十一）中国残奥委会取得北京冬奥组委分期支付的收入免征企业所得税”：填报根据财税〔2017〕60号等相关税收政策规定，中国残奥委会按照《联合市场开发计划协议》取得的由北京冬奥组委分期支付的收入。</t>
        </r>
      </text>
    </comment>
    <comment ref="B24" authorId="0">
      <text>
        <r>
          <rPr>
            <b/>
            <sz val="9"/>
            <rFont val="宋体"/>
            <charset val="134"/>
          </rPr>
          <t>Administrator:</t>
        </r>
        <r>
          <rPr>
            <sz val="9"/>
            <rFont val="宋体"/>
            <charset val="134"/>
          </rPr>
          <t xml:space="preserve">
第18行“（一）综合利用资源生产产品取得的收入在计算应纳税所得额时减计收入”：填报纳税人综合利用资源生产产品取得的收入总额乘以10%的金额。</t>
        </r>
      </text>
    </comment>
    <comment ref="B26" authorId="0">
      <text>
        <r>
          <rPr>
            <b/>
            <sz val="9"/>
            <rFont val="宋体"/>
            <charset val="134"/>
          </rPr>
          <t>Administrator:</t>
        </r>
        <r>
          <rPr>
            <sz val="9"/>
            <rFont val="宋体"/>
            <charset val="134"/>
          </rPr>
          <t xml:space="preserve">
第20行“1.金融机构取得的涉农贷款利息收入在计算应纳税所得额时减计收入”：填报纳税人取得农户小额贷款利息收入总额乘以10%的金额。</t>
        </r>
      </text>
    </comment>
    <comment ref="B27" authorId="0">
      <text>
        <r>
          <rPr>
            <b/>
            <sz val="9"/>
            <rFont val="宋体"/>
            <charset val="134"/>
          </rPr>
          <t>Administrator:</t>
        </r>
        <r>
          <rPr>
            <sz val="9"/>
            <rFont val="宋体"/>
            <charset val="134"/>
          </rPr>
          <t xml:space="preserve">
第21行“2.保险机构取得的涉农保费收入在计算应纳税所得额时减计收入”：填报保险公司为种植业、养殖业提供保险业务取得的保费收入总额乘以10%的金额。其中保费收入总额＝原保费收入+分保费收入-分出保费。</t>
        </r>
      </text>
    </comment>
    <comment ref="B28" authorId="0">
      <text>
        <r>
          <rPr>
            <b/>
            <sz val="9"/>
            <rFont val="宋体"/>
            <charset val="134"/>
          </rPr>
          <t>Administrator:</t>
        </r>
        <r>
          <rPr>
            <sz val="9"/>
            <rFont val="宋体"/>
            <charset val="134"/>
          </rPr>
          <t xml:space="preserve">
第22行“3.小额贷款公司取得的农户小额贷款利息收入在计算应纳税所得额时减计收入”：填报按照《财政部 税务总局关于小额贷款公司有关税收政策的通知》（财税〔2017〕48号）等相关税收政策规定，对经省级金融管理部门(金融办、局等)批准成立的小额贷款公司取得的农户小额贷款利息收入乘以10%的金额。</t>
        </r>
      </text>
    </comment>
    <comment ref="B29" authorId="0">
      <text>
        <r>
          <rPr>
            <b/>
            <sz val="9"/>
            <rFont val="宋体"/>
            <charset val="134"/>
          </rPr>
          <t>Administrator:</t>
        </r>
        <r>
          <rPr>
            <sz val="9"/>
            <rFont val="宋体"/>
            <charset val="134"/>
          </rPr>
          <t xml:space="preserve">
第23行“（三）取得铁路债券利息收入减半征收企业所得税”：填报纳税人根据相关税收政策规定，企业持有中国铁路建设铁路债券等企业债券取得的利息收入乘以50%的金额。</t>
        </r>
      </text>
    </comment>
    <comment ref="C34" authorId="0">
      <text>
        <r>
          <rPr>
            <b/>
            <sz val="9"/>
            <rFont val="宋体"/>
            <charset val="134"/>
          </rPr>
          <t>Administrator:</t>
        </r>
        <r>
          <rPr>
            <sz val="9"/>
            <rFont val="宋体"/>
            <charset val="134"/>
          </rPr>
          <t xml:space="preserve">
第26行“（一）开发新技术、新产品、新工艺发生的研究开发费用加计扣除”：当表A000000“210-3”项目未填有入库编号时，填报表A107012第51行金额。
第26行和第27行不可同时填报。</t>
        </r>
      </text>
    </comment>
    <comment ref="C35" authorId="0">
      <text>
        <r>
          <rPr>
            <b/>
            <sz val="9"/>
            <rFont val="宋体"/>
            <charset val="134"/>
          </rPr>
          <t>Administrator:</t>
        </r>
        <r>
          <rPr>
            <sz val="9"/>
            <rFont val="宋体"/>
            <charset val="134"/>
          </rPr>
          <t xml:space="preserve">
第27行“（二）科技型中小企业开发新技术、新产品、新工艺发生的研究开发费用加计扣除”：当表A000000“210-3”项目填有入库编号时，填报表A107012第51行金额。
第26行和第27行不可同时填报。</t>
        </r>
      </text>
    </comment>
  </commentList>
</comments>
</file>

<file path=xl/comments24.xml><?xml version="1.0" encoding="utf-8"?>
<comments xmlns="http://schemas.openxmlformats.org/spreadsheetml/2006/main">
  <authors>
    <author>Administrator</author>
  </authors>
  <commentList>
    <comment ref="D4" authorId="0">
      <text>
        <r>
          <rPr>
            <b/>
            <sz val="9"/>
            <rFont val="宋体"/>
            <charset val="134"/>
          </rPr>
          <t>Administrator:</t>
        </r>
        <r>
          <rPr>
            <sz val="9"/>
            <rFont val="宋体"/>
            <charset val="134"/>
          </rPr>
          <t xml:space="preserve">
第3列“投资性质”：按选项填报：（1）直接投资、（2）股票投资（不含H股）、（3）股票投资（沪港通H股投资）、（4）股票投资（深港通H股投资）、（5）创新企业CDR、（6）永续债。</t>
        </r>
      </text>
    </comment>
    <comment ref="E4" authorId="0">
      <text>
        <r>
          <rPr>
            <b/>
            <sz val="9"/>
            <rFont val="宋体"/>
            <charset val="134"/>
          </rPr>
          <t>Administrator:</t>
        </r>
        <r>
          <rPr>
            <sz val="9"/>
            <rFont val="宋体"/>
            <charset val="134"/>
          </rPr>
          <t xml:space="preserve">
第4列“投资成本”：填报纳税人投资于被投资企业的计税成本。</t>
        </r>
      </text>
    </comment>
    <comment ref="F4" authorId="0">
      <text>
        <r>
          <rPr>
            <b/>
            <sz val="9"/>
            <rFont val="宋体"/>
            <charset val="134"/>
          </rPr>
          <t>Administrator:</t>
        </r>
        <r>
          <rPr>
            <sz val="9"/>
            <rFont val="宋体"/>
            <charset val="134"/>
          </rPr>
          <t xml:space="preserve">
第5列“投资比例”：填报纳税人投资于被投资企业的股权比例。若购买公开发行股票的，此列可不填报。</t>
        </r>
      </text>
    </comment>
    <comment ref="H5" authorId="0">
      <text>
        <r>
          <rPr>
            <b/>
            <sz val="9"/>
            <rFont val="宋体"/>
            <charset val="134"/>
          </rPr>
          <t>Administrator:</t>
        </r>
        <r>
          <rPr>
            <sz val="9"/>
            <rFont val="宋体"/>
            <charset val="134"/>
          </rPr>
          <t xml:space="preserve">
第7列“依决定归属于本公司的股息、红利等权益性投资收益金额”：填报纳税人按照投资比例或者其他方法计算的，实际归属于本公司的股息、红利等权益性投资收益金额。若被投资企业将股权（票）溢价所形成的资本公积转为股本的，不作为投资方企业的股息、红利收入，投资方企业也不得增加该项长期投资的计税基础。</t>
        </r>
      </text>
    </comment>
    <comment ref="P5" authorId="0">
      <text>
        <r>
          <rPr>
            <b/>
            <sz val="9"/>
            <rFont val="宋体"/>
            <charset val="134"/>
          </rPr>
          <t>Administrator:</t>
        </r>
        <r>
          <rPr>
            <sz val="9"/>
            <rFont val="宋体"/>
            <charset val="134"/>
          </rPr>
          <t xml:space="preserve">
填报被投资企业累计未分配利润和累计盈余公积按减少实收资本比例计算的部分。</t>
        </r>
      </text>
    </comment>
  </commentList>
</comments>
</file>

<file path=xl/comments25.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纳税人根据研发支出辅助账样式选择填报不同行次，当纳税人使用《2021版研发支出辅助账样式》或者使用自行设计研发支出辅助账样式时，
第3行“（一）人员人工费用”、第7行“（二）直接投入费用”、第16行“（三）折旧费用”、第19行“（四）无形资产摊销”、第23行“（五）新产品设计费等”、第28行“（六）其他相关费用”等行次下的明细行次无需填报，
上述行次不执行规定的表内计算关系。</t>
        </r>
      </text>
    </comment>
    <comment ref="B7" authorId="0">
      <text>
        <r>
          <rPr>
            <b/>
            <sz val="9"/>
            <rFont val="宋体"/>
            <charset val="134"/>
          </rPr>
          <t>Administrator:</t>
        </r>
        <r>
          <rPr>
            <sz val="9"/>
            <rFont val="宋体"/>
            <charset val="134"/>
          </rPr>
          <t xml:space="preserve">
直接从事研发活动的人员、外聘研发人员同时从事非研发活动的，
填报按实际工时占比等合理方法分配的用于研发活动的相关费用。</t>
        </r>
      </text>
    </comment>
    <comment ref="C7" authorId="0">
      <text>
        <r>
          <rPr>
            <b/>
            <sz val="9"/>
            <rFont val="宋体"/>
            <charset val="134"/>
          </rPr>
          <t>Administrator:</t>
        </r>
        <r>
          <rPr>
            <sz val="9"/>
            <rFont val="宋体"/>
            <charset val="134"/>
          </rPr>
          <t xml:space="preserve">
2.第3行＝第4+5+6行。
当表A000000“224研发支出辅助账样式”填报“2021版”或“自行设计”时，不执行本规则。</t>
        </r>
      </text>
    </comment>
    <comment ref="B8" authorId="0">
      <text>
        <r>
          <rPr>
            <b/>
            <sz val="9"/>
            <rFont val="宋体"/>
            <charset val="134"/>
          </rPr>
          <t>Administrator:</t>
        </r>
        <r>
          <rPr>
            <sz val="9"/>
            <rFont val="宋体"/>
            <charset val="134"/>
          </rPr>
          <t xml:space="preserve">
4.第4行“1.直接从事研发活动人员工资薪金”：填报纳税人直接从事研发活动人员，包括研究人员、技术人员、辅助人员的工资、薪金、奖金、津贴、补贴以及按规定可以在税前扣除的对研发人员股权激励的支出。</t>
        </r>
      </text>
    </comment>
    <comment ref="B9" authorId="0">
      <text>
        <r>
          <rPr>
            <b/>
            <sz val="9"/>
            <rFont val="宋体"/>
            <charset val="134"/>
          </rPr>
          <t>Administrator:</t>
        </r>
        <r>
          <rPr>
            <sz val="9"/>
            <rFont val="宋体"/>
            <charset val="134"/>
          </rPr>
          <t xml:space="preserve">
5.第5行“2.直接从事研发活动人员五险一金”：填报纳税人直接从事研发活动人员，包括研究人员、技术人员、辅助人员的基本养老保险费、基本医疗保险费、失业保险费、工伤保险费、生育保险费和住房公积金。</t>
        </r>
      </text>
    </comment>
    <comment ref="B10" authorId="0">
      <text>
        <r>
          <rPr>
            <b/>
            <sz val="9"/>
            <rFont val="宋体"/>
            <charset val="134"/>
          </rPr>
          <t>Administrator:</t>
        </r>
        <r>
          <rPr>
            <sz val="9"/>
            <rFont val="宋体"/>
            <charset val="134"/>
          </rPr>
          <t xml:space="preserve">
6.第6行“3.外聘研发人员的劳务费用”：填报与纳税人或劳务派遣企业签订劳务用工协议（合同）的外聘研发人员的劳务费用，以及临时聘用的研究人员、技术人员、辅助人员的劳务费用。</t>
        </r>
      </text>
    </comment>
    <comment ref="C11" authorId="0">
      <text>
        <r>
          <rPr>
            <b/>
            <sz val="9"/>
            <rFont val="宋体"/>
            <charset val="134"/>
          </rPr>
          <t>Administrator:</t>
        </r>
        <r>
          <rPr>
            <sz val="9"/>
            <rFont val="宋体"/>
            <charset val="134"/>
          </rPr>
          <t xml:space="preserve">
3.第7行＝第8+9+10+11+12+13+14+15行。
当表A000000“224研发支出辅助账样式”填报“2021版”或“自行设计”时，不执行本规则。</t>
        </r>
      </text>
    </comment>
    <comment ref="B19" authorId="0">
      <text>
        <r>
          <rPr>
            <b/>
            <sz val="9"/>
            <rFont val="宋体"/>
            <charset val="134"/>
          </rPr>
          <t>Administrator:</t>
        </r>
        <r>
          <rPr>
            <sz val="9"/>
            <rFont val="宋体"/>
            <charset val="134"/>
          </rPr>
          <t xml:space="preserve">
15.第15行“8.通过经营租赁方式租入的用于研发活动的仪器、设备租赁费”：填报纳税人经营租赁方式租入的用于研发活动的仪器、设备租赁费。
以经营租赁方式租入的用于研发活动的仪器、设备，同时用于非研发活动的，填报按实际工时占比等合理方法分配的用于研发活动的相关费用。</t>
        </r>
      </text>
    </comment>
    <comment ref="B20" authorId="0">
      <text>
        <r>
          <rPr>
            <b/>
            <sz val="9"/>
            <rFont val="宋体"/>
            <charset val="134"/>
          </rPr>
          <t>Administrator:</t>
        </r>
        <r>
          <rPr>
            <sz val="9"/>
            <rFont val="宋体"/>
            <charset val="134"/>
          </rPr>
          <t xml:space="preserve">
用于研发活动的仪器、设备，同时用于非研发活动的，填报按实际工时占比等合理方法分配的用于研发活动的相关费用。
纳税人用于研发活动的仪器、设备，符合税收规定且选择加速折旧优惠政策的，在享受研发费用税前加计扣除政策时，按照税前扣除的折旧口径填报。</t>
        </r>
      </text>
    </comment>
    <comment ref="C20" authorId="0">
      <text>
        <r>
          <rPr>
            <b/>
            <sz val="9"/>
            <rFont val="宋体"/>
            <charset val="134"/>
          </rPr>
          <t>Administrator:</t>
        </r>
        <r>
          <rPr>
            <sz val="9"/>
            <rFont val="宋体"/>
            <charset val="134"/>
          </rPr>
          <t xml:space="preserve">
4.第16行＝第17+18行。
当表A000000“224研发支出辅助账样式”填报“2021版”或“自行设计”时，不执行本规则。</t>
        </r>
      </text>
    </comment>
    <comment ref="C23" authorId="0">
      <text>
        <r>
          <rPr>
            <b/>
            <sz val="9"/>
            <rFont val="宋体"/>
            <charset val="134"/>
          </rPr>
          <t>Administrator:</t>
        </r>
        <r>
          <rPr>
            <sz val="9"/>
            <rFont val="宋体"/>
            <charset val="134"/>
          </rPr>
          <t xml:space="preserve">
5.第19行＝第20+21+22行。
当表A000000“224研发支出辅助账样式”填报“2021版”或“自行设计”时，不执行本规则。</t>
        </r>
      </text>
    </comment>
    <comment ref="B27" authorId="0">
      <text>
        <r>
          <rPr>
            <b/>
            <sz val="9"/>
            <rFont val="宋体"/>
            <charset val="134"/>
          </rPr>
          <t>Administrator:</t>
        </r>
        <r>
          <rPr>
            <sz val="9"/>
            <rFont val="宋体"/>
            <charset val="134"/>
          </rPr>
          <t xml:space="preserve">
新产品设计费、新工艺规程制定费、新药研制的临床试验费、勘探开发技术的现场试验费等由辅助生产部门提供的，填报按照一定的分配标准分配给研发项目的金额。</t>
        </r>
      </text>
    </comment>
    <comment ref="C27" authorId="0">
      <text>
        <r>
          <rPr>
            <b/>
            <sz val="9"/>
            <rFont val="宋体"/>
            <charset val="134"/>
          </rPr>
          <t>Administrator:</t>
        </r>
        <r>
          <rPr>
            <sz val="9"/>
            <rFont val="宋体"/>
            <charset val="134"/>
          </rPr>
          <t xml:space="preserve">
6.第23行＝第24+25+26+27行。
当表A000000“224研发支出辅助账样式”填报“2021版”或“自行设计”时，不执行本规则。</t>
        </r>
      </text>
    </comment>
    <comment ref="C32" authorId="0">
      <text>
        <r>
          <rPr>
            <b/>
            <sz val="9"/>
            <rFont val="宋体"/>
            <charset val="134"/>
          </rPr>
          <t>Administrator:</t>
        </r>
        <r>
          <rPr>
            <sz val="9"/>
            <rFont val="宋体"/>
            <charset val="134"/>
          </rPr>
          <t xml:space="preserve">
7.第28行＝第29+30+31+32+33行。
当表A000000“224研发支出辅助账样式”填报“2021版”或“自行设计”时，不执行本规则</t>
        </r>
      </text>
    </comment>
    <comment ref="B38" authorId="0">
      <text>
        <r>
          <rPr>
            <b/>
            <sz val="9"/>
            <rFont val="宋体"/>
            <charset val="134"/>
          </rPr>
          <t>Administrator:</t>
        </r>
        <r>
          <rPr>
            <sz val="9"/>
            <rFont val="宋体"/>
            <charset val="134"/>
          </rPr>
          <t xml:space="preserve">
34.第34行“(七)经限额调整后的其他相关费用”：填报第28行与其他相关费用限额的孰小值。
其他相关费用限额按以下公式计算：
其他相关费用限额＝第3+7+16+19+23行×10%/(1-10%)。
</t>
        </r>
      </text>
    </comment>
    <comment ref="B46" authorId="0">
      <text>
        <r>
          <rPr>
            <b/>
            <sz val="9"/>
            <rFont val="宋体"/>
            <charset val="134"/>
          </rPr>
          <t>Administrator:</t>
        </r>
        <r>
          <rPr>
            <sz val="9"/>
            <rFont val="宋体"/>
            <charset val="134"/>
          </rPr>
          <t xml:space="preserve">
42.第42行“（二）本年资本化金额”：填报纳税人研发活动本年结转无形资产的金额。</t>
        </r>
      </text>
    </comment>
  </commentList>
</comments>
</file>

<file path=xl/comments26.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第1列“项目名称”：填报纳税人享受减免所得优惠的项目在会计核算上的名称。项目名称以纳税人内部规范称谓为准。</t>
        </r>
      </text>
    </comment>
    <comment ref="E4" authorId="0">
      <text>
        <r>
          <rPr>
            <b/>
            <sz val="9"/>
            <rFont val="宋体"/>
            <charset val="134"/>
          </rPr>
          <t>Administrator:</t>
        </r>
        <r>
          <rPr>
            <sz val="9"/>
            <rFont val="宋体"/>
            <charset val="134"/>
          </rPr>
          <t xml:space="preserve">
3.第3列“优惠方式”：填报该项目享受所得减免企业所得税优惠的具体方式。
该项目享受免征企业所得税优惠的，填报“免税”；
项目享受减半征税企业所得税优惠的，填报“减半征收”。</t>
        </r>
      </text>
    </comment>
    <comment ref="F4" authorId="0">
      <text>
        <r>
          <rPr>
            <b/>
            <sz val="9"/>
            <rFont val="宋体"/>
            <charset val="134"/>
          </rPr>
          <t>Administrator:</t>
        </r>
        <r>
          <rPr>
            <sz val="9"/>
            <rFont val="宋体"/>
            <charset val="134"/>
          </rPr>
          <t xml:space="preserve">
第4列“项目收入”：填报享受所得减免企业所得税优惠项目取得的收入总额。</t>
        </r>
      </text>
    </comment>
    <comment ref="G4" authorId="0">
      <text>
        <r>
          <rPr>
            <b/>
            <sz val="9"/>
            <rFont val="宋体"/>
            <charset val="134"/>
          </rPr>
          <t>Administrator:</t>
        </r>
        <r>
          <rPr>
            <sz val="9"/>
            <rFont val="宋体"/>
            <charset val="134"/>
          </rPr>
          <t xml:space="preserve">
第5列“项目成本”：填报享受所得减免企业所得税优惠项目发生的成本总额。</t>
        </r>
      </text>
    </comment>
    <comment ref="H4" authorId="0">
      <text>
        <r>
          <rPr>
            <b/>
            <sz val="9"/>
            <rFont val="宋体"/>
            <charset val="134"/>
          </rPr>
          <t>Administrator:</t>
        </r>
        <r>
          <rPr>
            <sz val="9"/>
            <rFont val="宋体"/>
            <charset val="134"/>
          </rPr>
          <t xml:space="preserve">
第6列“相关税费”：填报享受所得减免企业所得税优惠项目实际发生的有关税费总额，包括除企业所得税和允许抵扣的增值税以外的各项税金及其附加、合同签订费用、律师费等相关费用及其他支出。</t>
        </r>
      </text>
    </comment>
    <comment ref="I4" authorId="0">
      <text>
        <r>
          <rPr>
            <b/>
            <sz val="9"/>
            <rFont val="宋体"/>
            <charset val="134"/>
          </rPr>
          <t>Administrator:</t>
        </r>
        <r>
          <rPr>
            <sz val="9"/>
            <rFont val="宋体"/>
            <charset val="134"/>
          </rPr>
          <t xml:space="preserve">
第7列“应分摊期间费用”：填报享受所得减免企业所得税优惠项目合理分摊的期间费用总额。
合理分摊比例可以按照投资额、销售收入、资产额、人员工资等参数确定，一经确定，不得随意变更。</t>
        </r>
      </text>
    </comment>
    <comment ref="J4" authorId="0">
      <text>
        <r>
          <rPr>
            <b/>
            <sz val="9"/>
            <rFont val="宋体"/>
            <charset val="134"/>
          </rPr>
          <t>Administrator:</t>
        </r>
        <r>
          <rPr>
            <sz val="9"/>
            <rFont val="宋体"/>
            <charset val="134"/>
          </rPr>
          <t xml:space="preserve">
第8列“纳税调整额”：填报纳税人按照税收规定需要调整减免税项目收入、成本、费用的金额，
纳税调减以“-”号填列。</t>
        </r>
      </text>
    </comment>
    <comment ref="M4" authorId="0">
      <text>
        <r>
          <rPr>
            <b/>
            <sz val="9"/>
            <rFont val="宋体"/>
            <charset val="134"/>
          </rPr>
          <t>Administrator:</t>
        </r>
        <r>
          <rPr>
            <sz val="9"/>
            <rFont val="宋体"/>
            <charset val="134"/>
          </rPr>
          <t xml:space="preserve">
11. 第 11 列“减免所得额”：填报享受所得减免企业所得税优惠的企业，该项目按照税收规定实际可以享受免征、减征的所得额，按第 9 列+第 10 列×50%金额填报。
</t>
        </r>
      </text>
    </comment>
    <comment ref="K5" authorId="0">
      <text>
        <r>
          <rPr>
            <b/>
            <sz val="9"/>
            <rFont val="宋体"/>
            <charset val="134"/>
          </rPr>
          <t>Administrator:</t>
        </r>
        <r>
          <rPr>
            <sz val="9"/>
            <rFont val="宋体"/>
            <charset val="134"/>
          </rPr>
          <t xml:space="preserve">
9. 第 9 列“项目所得额\免税项目”：填报享受所得减免企业所得税优惠的纳税人计算确认的本期免税项目所得额。
本列根据第 3 列分析填报，第 3 列填报“免税”的， 填报第 4-5-6-7+8 列金额，当第 4-5-6-7+8 列＜0 时，填报 0。
</t>
        </r>
      </text>
    </comment>
    <comment ref="L5" authorId="0">
      <text>
        <r>
          <rPr>
            <b/>
            <sz val="9"/>
            <rFont val="宋体"/>
            <charset val="134"/>
          </rPr>
          <t>Administrator:</t>
        </r>
        <r>
          <rPr>
            <sz val="9"/>
            <rFont val="宋体"/>
            <charset val="134"/>
          </rPr>
          <t xml:space="preserve">
10. 第 10 列“项目所得额\减半项目”：填报享受所得减免企业所得税优惠的纳税人本期经计算确认的减半征收项目所得额。
本列根据第 3 列分析填报，第 3 列填报“减半征税”的，填报第 4-5-6-7+8 列金额，当第 4-5-6-7+8 列＜0 时，填报 0。
</t>
        </r>
      </text>
    </comment>
    <comment ref="B7" authorId="0">
      <text>
        <r>
          <rPr>
            <b/>
            <sz val="9"/>
            <rFont val="宋体"/>
            <charset val="134"/>
          </rPr>
          <t>Administrator:</t>
        </r>
        <r>
          <rPr>
            <sz val="9"/>
            <rFont val="宋体"/>
            <charset val="134"/>
          </rPr>
          <t xml:space="preserve">
1. 第 1 行至第 3 行“一、农、林、牧、渔业项目”：按农、林、牧、渔业项目的优惠政策具体内容分别填报，一个项目填报一行，纳税人有多个项目的，可自行增加行次填报。各行相应列次填报金额的合计金额填入“小计”行。
根据相关税收政策规定，填报本纳税年度发生的减征、免征企业所得税项目的有关情况。</t>
        </r>
      </text>
    </comment>
    <comment ref="D7" authorId="0">
      <text>
        <r>
          <rPr>
            <b/>
            <sz val="9"/>
            <rFont val="宋体"/>
            <charset val="134"/>
          </rPr>
          <t>Administrator:</t>
        </r>
        <r>
          <rPr>
            <sz val="9"/>
            <rFont val="宋体"/>
            <charset val="134"/>
          </rPr>
          <t xml:space="preserve">
（1） “一、农、林、牧、渔业项目”
在以下优惠事项中选择填报：1.蔬菜、谷物、薯类、油料、豆类、棉花、麻类、糖料、水果、坚果的种植；2.农作物新品种的选育；3.中药材的种植；4.林木的培育和种植；5.牲畜、家禽的饲养；6.林产品的采集；7.灌溉、兽医、农技推广、农机作业和维修等农、林、牧、渔服务业项目；8.农产品初加工；9.远洋捕捞；10.花卉、茶以及其他饮料作物和香料作物的种植；11.海水养殖、内陆养殖；12.其他。
</t>
        </r>
      </text>
    </comment>
    <comment ref="B10" authorId="0">
      <text>
        <r>
          <rPr>
            <b/>
            <sz val="9"/>
            <rFont val="宋体"/>
            <charset val="134"/>
          </rPr>
          <t>Administrator:</t>
        </r>
        <r>
          <rPr>
            <sz val="9"/>
            <rFont val="宋体"/>
            <charset val="134"/>
          </rPr>
          <t xml:space="preserve">
2. 第 4 行至第 6 行“二、国家重点扶持的公共基础设施项目”：按国家重点扶持的公共基础设施项目具体内容分别填报，一个项目填报一行，纳税人有多个项目的， 可自行增加行次填报。各行相应列次填报金额的合计金额填入“小计”行。
根据相关税收政策规定，从事《公共基础设施项目企业所得税优惠目录》规定的港口码头、机场、铁路、公路、城市公共交通、电力、水利等项目的投资经营的所得，自项目取得第一笔生产经营收入所属纳税年度起，第一年至第三年免征企业所得税，第四年至第六年减半征收企业所得税，不包括企业承包经营、承包建设和内部自建自用该项目的所得。
本行填报本纳税年度发生的减征、免征企业所得税项目的有关情况。</t>
        </r>
      </text>
    </comment>
    <comment ref="D10" authorId="0">
      <text>
        <r>
          <rPr>
            <b/>
            <sz val="9"/>
            <rFont val="宋体"/>
            <charset val="134"/>
          </rPr>
          <t>Administrator:</t>
        </r>
        <r>
          <rPr>
            <sz val="9"/>
            <rFont val="宋体"/>
            <charset val="134"/>
          </rPr>
          <t xml:space="preserve">
（2） “二、国家重点扶持的公共基础设施项目”
在以下优惠事项中选择填报：1.港口码头项目；2.机场项目；3.铁路项目；4.公路项目；5.城市公共交通项目；6.电力项目；7.水利项目（不含农村饮水安全工程）； 8.农村饮水安全工程；9.其他项目。
</t>
        </r>
      </text>
    </comment>
    <comment ref="B13" authorId="0">
      <text>
        <r>
          <rPr>
            <b/>
            <sz val="9"/>
            <rFont val="宋体"/>
            <charset val="134"/>
          </rPr>
          <t>Administrator:</t>
        </r>
        <r>
          <rPr>
            <sz val="9"/>
            <rFont val="宋体"/>
            <charset val="134"/>
          </rPr>
          <t xml:space="preserve">
3. 第 7 行至第 9 行“三、符合条件的环境保护、节能节水项目”：按符合条件的环境保护、节能节水项目的具体内容分别填报，一个项目填报一行。纳税人有多个项目的，可自行增加行次填报。各行相应列次填报金额的合计金额填入“小计”行。
根据《财政部 国家税务总局 国家发展改革委关于公布环境保护节能节水项目企业所得税优惠目录（试行）的通知》（财税〔2009〕166号）、《财政部 国家税务总局关于公共基础设施项目和环境保护节能节水项目企业所得税优惠政策问题的通知》（财税〔2012〕10号）、《财政部 税务总局 国家发展改革委 生态环境部关于公布〈环境保护、节能节水项目企业所得税优惠目录（2021年版）〉以及〈资源综合利用企业所得税优惠目录（2021年版）〉的公告》（2021年第36号）等相关税收政策规定，从事符合条件的环境保护、节能节水项目的所得，自项目取得第一笔生产经营收入所属纳税年度起，第一年至第三年免征企业所得税，第四年至第六年减半征收企业所得税。
本行填报本纳税年度发生的减征、免征企业所得税项目的有关情况。
</t>
        </r>
      </text>
    </comment>
    <comment ref="D13" authorId="0">
      <text>
        <r>
          <rPr>
            <b/>
            <sz val="9"/>
            <rFont val="宋体"/>
            <charset val="134"/>
          </rPr>
          <t>Administrator:</t>
        </r>
        <r>
          <rPr>
            <sz val="9"/>
            <rFont val="宋体"/>
            <charset val="134"/>
          </rPr>
          <t xml:space="preserve">
（3）“三、符合条件的环境保护、节能节水项目”
适用《环境保护节能节水项目企业所得税优惠目录》（试行）的，在以下优惠事项中选择填报：1.公共污水处理项目；2.公共垃圾处理项目；3.沼气综合开发利用项目；4.节能减排技术改造项目；5.含海水淡化项目；6.其他项目。
适用《环境保护、节能节水项目企业所得税优惠目录（2021年版）》的，按照《环境保护、节能节水项目企业所得税优惠目录（2021年版）》的项目名称选择填报。
</t>
        </r>
      </text>
    </comment>
    <comment ref="B16" authorId="0">
      <text>
        <r>
          <rPr>
            <b/>
            <sz val="9"/>
            <rFont val="宋体"/>
            <charset val="134"/>
          </rPr>
          <t>Administrator:</t>
        </r>
        <r>
          <rPr>
            <sz val="9"/>
            <rFont val="宋体"/>
            <charset val="134"/>
          </rPr>
          <t xml:space="preserve">
4. 第 10 行至第 12 行“四、符合条件的技术转让项目”：按照不同技术转让项目分别填报，一个项目填报一行，纳税人有多个项目的，可自行增加行次填报。各行相应列次填报金额的合计金额填入“小计”行。
根据相关税收政策规定，一个纳税年度内，居民企业将其拥有的专利技术、计算机软件著作权、集成电路布图设计权、植物新品种权、生物医药新品种，以及财政部和国家税务总局确定的其他技术的所有权或符合规定年限的全球独占许可使用权、符合规定年限的非独占许可使用权转让取得的所得，不超过500（或2000）万元的部分，免征企业所得税；超过500（或2000）万元的部分，减半征收企业所得税。
本行填报本纳税年度发生的减征、免征企业所得税项目的有关情况。</t>
        </r>
      </text>
    </comment>
    <comment ref="D18" authorId="0">
      <text>
        <r>
          <rPr>
            <b/>
            <sz val="9"/>
            <rFont val="宋体"/>
            <charset val="134"/>
          </rPr>
          <t>Administrator:</t>
        </r>
        <r>
          <rPr>
            <sz val="9"/>
            <rFont val="宋体"/>
            <charset val="134"/>
          </rPr>
          <t xml:space="preserve">
纳税人填报“小计”行时，在以下优惠事项中选择填报：1.一般技术转让项目；2. 中关村国家自主创新示范区特定区域技术转让项目。其他行次无需填报本列。</t>
        </r>
      </text>
    </comment>
    <comment ref="K18" authorId="0">
      <text>
        <r>
          <rPr>
            <b/>
            <sz val="9"/>
            <rFont val="宋体"/>
            <charset val="134"/>
          </rPr>
          <t>Administrator:</t>
        </r>
        <r>
          <rPr>
            <sz val="9"/>
            <rFont val="宋体"/>
            <charset val="134"/>
          </rPr>
          <t xml:space="preserve">
第 9 列“四、符合条件的技术转让项目”的“小计”行：
第 12 行第 2 列选择“一般技术专项项目”：当第 12 行第 4-5-6-7+8 列≤5000000时，第 12 行第 9 列＝第 4-5-6-7+8 列；当第 12 行第 4-5-6-7+8 列＞5000000 时，第12 行第 9 列＝5000000。
第 12 行第 2 列选择“中关村国家自主创新示范区特定区域技术转让项目”：当第12 行第 4-5-6-7+8 列≤20000000 时，第 12 行第 9 列＝第 4-5-6-7+8 列；当第12 行第4-5-6-7+8 列＞20000000 时，第 12 行第 9 列＝20000000。
</t>
        </r>
      </text>
    </comment>
    <comment ref="L18" authorId="0">
      <text>
        <r>
          <rPr>
            <b/>
            <sz val="9"/>
            <rFont val="宋体"/>
            <charset val="134"/>
          </rPr>
          <t>Administrator:</t>
        </r>
        <r>
          <rPr>
            <sz val="9"/>
            <rFont val="宋体"/>
            <charset val="134"/>
          </rPr>
          <t xml:space="preserve">
第 10 列“四、符合条件的技术转让项目”的“小计”行：
第 12 行第 2 列选择“一般技术专项项目”：当第 12 行第 4-5-6-7+8 列≤5000000时，第 12 行第 10 列＝0；当第 12 行第 4-5-6-7+8 列＞5000000时，第 12 行第 10 列=第 4-5-6-7+8 列-5000000。
第 12 行第 2 列选择“中关村国家自主创新示范区特定区域技术转让项目”：当第12 行第 4-5-6-7+8 列≤20000000 时，第12 行第 10 列＝0；当第 12 行第 4-5-6-7+8 列＞20000000时，第 12 行第 10 列＝第 4-5-6-7+8 列-20000000。
</t>
        </r>
      </text>
    </comment>
    <comment ref="B19" authorId="0">
      <text>
        <r>
          <rPr>
            <b/>
            <sz val="9"/>
            <rFont val="宋体"/>
            <charset val="134"/>
          </rPr>
          <t>Administrator:</t>
        </r>
        <r>
          <rPr>
            <sz val="9"/>
            <rFont val="宋体"/>
            <charset val="134"/>
          </rPr>
          <t xml:space="preserve">
5. 第 13 行至第 15 行“五、清洁发展机制项目”：按照实施的清洁发展机制的不同项目分别填报，一个项目填报一行，纳税人有多个项目的，可自行增加行次填报。各行相应列次填报金额的合计金额填入“小计”行。
根据《财政部 国家税务总局关于中国清洁发展机制基金及清洁发展机制项目实施企业有关企业所得税政策问题的通知》（财税〔2009〕30号）等相关税收政策规定，企业实施的将温室气体减排量转让收入的65%上缴给国家的HFC和PFC类CDM项目，以及将温室气体减排量转让收入的30%上缴给国家的N2O类CDM项目，其实施该类CDM项目的所得，自项目取得第一笔减排量转让收入所属纳税年度起，第一年至第三年免征企业所得税，第四年至第六年减半征收企业所得税。
本行填报本纳税年度发生的减征、免征企业所得税项目的有关情况。</t>
        </r>
      </text>
    </comment>
    <comment ref="B22" authorId="0">
      <text>
        <r>
          <rPr>
            <b/>
            <sz val="9"/>
            <rFont val="宋体"/>
            <charset val="134"/>
          </rPr>
          <t>Administrator:</t>
        </r>
        <r>
          <rPr>
            <sz val="9"/>
            <rFont val="宋体"/>
            <charset val="134"/>
          </rPr>
          <t xml:space="preserve">
6. 第 16 行至第 18 行“六、符合条件的节能服务公司实施合同能源管理项目”： 按照节能服务公司实施合同能源管理的不同项目分别填报，一个项目填报一行，纳税人有多个项目的，可自行增加行次填报。各行相应列次填报金额的合计金额填入“小计”行。
根据《财政部 国家税务总局关于促进节能服务产业发展增值税 营业税和企业所得税政策问题的通知》（财税〔2010〕110号）、《国家税务总局 国家发展改革委关于落实节能服务企业合同能源管理项目企业所得税优惠政策有关征收管理问题的公告》（2013年第77号）等相关税收政策规定，符合条件的节能服务公司实施合同能源管理项目，符合税法有关规定的，自项目取得第一笔生产经营收入所属纳税年度起，第一年至第三年免征企业所得税，第四年至第六年按照25%的法定税率减半征收企业所得税。
本行填报本纳税年度发生的减征、免征企业所得税项目的有关情况。</t>
        </r>
      </text>
    </comment>
    <comment ref="B25" authorId="0">
      <text>
        <r>
          <rPr>
            <b/>
            <sz val="9"/>
            <rFont val="宋体"/>
            <charset val="134"/>
          </rPr>
          <t>Administrator:</t>
        </r>
        <r>
          <rPr>
            <sz val="9"/>
            <rFont val="宋体"/>
            <charset val="134"/>
          </rPr>
          <t xml:space="preserve">
7. 第 19 行至第 21 行“七、线宽小于 130 纳米（含）的集成电路生产项目”：
按照投资的线宽小于 130 纳米（含）的集成电路生产项目的不同项目分别填报，一个项目填报一行，纳税人有多个项目的，可自行增加行次填报。各行相应列次填报金额的合计金额填入“小计”行。
根据《财政部 税务总局 国家发展改革委 工业和信息化部关于集成电路生产企业有关企业所得税政策问题的通知》（财税〔2018〕27 号）规定， 线宽小于 130 纳米（含），且经营期在 10 年以上的集成电路生产项目，自项目取得第一笔生产经营收入所属纳税年度起，第一年至第二年免征企业所得税，第三年至第五年按照 25%的法定税率减半征收企业所得税，符合上述政策条件且在 2019 年（含）之前已经进入优惠期的企业，2020 年（含）起可按政策规定享受至期满为止。
根据《财政部 税务总局 发展改革委 工业和信息化部关于促进集成电路和软件产业高质量发展企业所得税政策的公告》（2020 年第 45 号）规定，国家鼓励的线宽小于 130 纳米（含），且经营期在 10 年以上的集成电路生产项目，自项目取得第一笔生产经营收入所属纳税年度起，第一年至第二年免征企业所得税，第三年至第五年按照 25%的法定税率减半征收企业所得税。
本行填报本纳税年度发生的减征、免征企业所得税项目的有关情况。 
填报该项目的纳税人还应填报《软件、集成电路企业优惠情况及明细表》（A107042）， 若纳税人不享受集成电路生产企业减免所得税优惠事项，只需填报表 A107042“基本信息”和“关键指标情况”，无需填报“减免税额”。
</t>
        </r>
      </text>
    </comment>
    <comment ref="D25" authorId="0">
      <text>
        <r>
          <rPr>
            <b/>
            <sz val="9"/>
            <rFont val="宋体"/>
            <charset val="134"/>
          </rPr>
          <t>Administrator:</t>
        </r>
        <r>
          <rPr>
            <sz val="9"/>
            <rFont val="宋体"/>
            <charset val="134"/>
          </rPr>
          <t xml:space="preserve">
（7）“七、线宽小于130纳米（含）的集成电路生产项目”：
在以下优惠事项中选择填报：“1.国家鼓励的线宽小于130纳米（含）的集成电路生产项目（适用新政策）” 和 “2.线宽小于130纳米（含）的集成电路生产项目（适用原政策）”。</t>
        </r>
      </text>
    </comment>
    <comment ref="B28" authorId="0">
      <text>
        <r>
          <rPr>
            <b/>
            <sz val="9"/>
            <rFont val="宋体"/>
            <charset val="134"/>
          </rPr>
          <t>Administrator:</t>
        </r>
        <r>
          <rPr>
            <sz val="9"/>
            <rFont val="宋体"/>
            <charset val="134"/>
          </rPr>
          <t xml:space="preserve">
8. 第 22 行至第 24 行“八、线宽小于 65 纳米（含）或投资额超过 150 亿元的集成电路生产项目”：按照投资的线宽小于 65 纳米（含）或投资额超过 150 亿元的集成电路生产项目的不同项目分别填报，一个项目填报一行，纳税人有多个项目的，可自行增加行次填报。各行相应列次填报金额的合计金额填入“小计”行。
根据财税〔2018〕27 号规定，线宽小于 65 纳米（含）或投资额超过 150 亿元，且经营期在 15 年以上的集成电路生产项目，自项目取得第一笔生产经营收入所属纳税年度起，第一年至第五年免征企业所得税，第六年至第十年按照 25%的法定税率减半征收企业所得税。符合上述政策条件且在 2019 年（含）之前已经进入优惠期的企业，2020 年（含）起可按政策规定享受至期满为止。
根据《财政部 税务总局 发展改革委 工业和信息化部关于促进集成电路和软件产业高质量发展企业所得税政策的公告》（2020 年第 45 号）规定，国家鼓励的线宽小于 65 纳米（含），且经营期在 15 年以上的集成电路生产项目，自项目取得第一笔生产经营收入所属纳税年度起，第一年至第五年免征企业所得税，第六年至第十年按照 25%的法定税率减半征收企业所得税。
本行填报本纳税年度发生的减征、免征企业所得税项目的有关情况。
填报该项目的纳税人还应填报《软件、集成电路企业优惠情况及明细表》（A107042），若纳税人不享受集成电路生产企业减免所得税优惠事项，只需填报表 A107042“基本信息”和“关键指标情况”，无需填报“减免税额”。
</t>
        </r>
      </text>
    </comment>
    <comment ref="D28" authorId="0">
      <text>
        <r>
          <rPr>
            <b/>
            <sz val="9"/>
            <rFont val="宋体"/>
            <charset val="134"/>
          </rPr>
          <t>Administrator:</t>
        </r>
        <r>
          <rPr>
            <sz val="9"/>
            <rFont val="宋体"/>
            <charset val="134"/>
          </rPr>
          <t xml:space="preserve">
（8）“八、线宽小于65纳米（含）或投资额超过150亿元的集成电路生产项目”：
在以下优惠事项中选择填报：
1.国家鼓励的线宽小于65纳米（含）的项目（适用新政策）；
2.线宽小于65纳米（含）的项目（适用原政策）；
3.投资额超过150亿元的项目（适用原政策）。</t>
        </r>
      </text>
    </comment>
    <comment ref="B31" authorId="0">
      <text>
        <r>
          <rPr>
            <b/>
            <sz val="9"/>
            <rFont val="宋体"/>
            <charset val="134"/>
          </rPr>
          <t>Administrator:</t>
        </r>
        <r>
          <rPr>
            <sz val="9"/>
            <rFont val="宋体"/>
            <charset val="134"/>
          </rPr>
          <t xml:space="preserve">
9、第 25 行至 27 行“九、线宽小于 28 纳米（含）的集成电路生产项目减免企业所得税（填写 A107042）”：按照投资的线宽小于 28 纳米（含）的集成电路生产项目的不同项目分别填报，一个项目填报一行，纳税人有多个项目的，可自行增加行次填报。各行相应列次填报金额的合计金额填入“小计”行。
根据《财政部 税务总局 发展改革委 工业和信息化部关于促进集成电路和软件产业高质量发展企业所得税政策的公告》（2020 年第 45 号）规定，国家鼓励的集成电路线宽小于 28 纳米（含），且经营期在 15 年以上的集成电路生产项目，第一年至第十年免征企业所得税。
本行填报本纳税年度发生的免征企业所得税项目的有关情况。
填报该项目的纳税人还应填报《软件、集成电路企业优惠情况及明细表》（A107042），若纳税人不享受集成电路生产企业减免所得税优惠事项，只需填报表 A107042“基本信息”和“关键指标情况”，无需填报“减免税额”。
</t>
        </r>
      </text>
    </comment>
    <comment ref="B34" authorId="0">
      <text>
        <r>
          <rPr>
            <b/>
            <sz val="9"/>
            <rFont val="宋体"/>
            <charset val="134"/>
          </rPr>
          <t>Administrator:</t>
        </r>
        <r>
          <rPr>
            <sz val="9"/>
            <rFont val="宋体"/>
            <charset val="134"/>
          </rPr>
          <t xml:space="preserve">
10. 第 28 行至第 30 行“十、其他”：
填报纳税人享受的其他专项减免项目名称、优惠事项名称及减免税代码、项目收入等。按照享受所得减免企业所得税优惠的其他项目内容分别填报，一个项目填报一行，纳税人有多个项目的，可自行增加行次填报。各行相应列次填报金额的合计金额填入“小计”行。</t>
        </r>
      </text>
    </comment>
    <comment ref="D34" authorId="0">
      <text>
        <r>
          <rPr>
            <b/>
            <sz val="9"/>
            <rFont val="宋体"/>
            <charset val="134"/>
          </rPr>
          <t>Administrator:</t>
        </r>
        <r>
          <rPr>
            <sz val="9"/>
            <rFont val="宋体"/>
            <charset val="134"/>
          </rPr>
          <t xml:space="preserve">
（10） “十、其他”：填报上述所得减免优惠项目以外的其他所得减免优惠政策具体名称。</t>
        </r>
      </text>
    </comment>
  </commentList>
</comments>
</file>

<file path=xl/comments27.xml><?xml version="1.0" encoding="utf-8"?>
<comments xmlns="http://schemas.openxmlformats.org/spreadsheetml/2006/main">
  <authors>
    <author>Administrator</author>
  </authors>
  <commentList>
    <comment ref="C13" authorId="0">
      <text>
        <r>
          <rPr>
            <b/>
            <sz val="9"/>
            <rFont val="宋体"/>
            <charset val="134"/>
          </rPr>
          <t>Administrator:</t>
        </r>
        <r>
          <rPr>
            <sz val="9"/>
            <rFont val="宋体"/>
            <charset val="134"/>
          </rPr>
          <t xml:space="preserve">
第7行“本年实际抵扣应纳税所得额”：若第5行第1列≤第6行第1列，则本行第1列＝第5行第1列；若第5行第1列＞第6行第1列，则本行第1列＝第6行第1列。本行第1列＝本行第2列+本行第3列。</t>
        </r>
      </text>
    </comment>
    <comment ref="C20" authorId="0">
      <text>
        <r>
          <rPr>
            <b/>
            <sz val="9"/>
            <rFont val="宋体"/>
            <charset val="134"/>
          </rPr>
          <t>Administrator:</t>
        </r>
        <r>
          <rPr>
            <sz val="9"/>
            <rFont val="宋体"/>
            <charset val="134"/>
          </rPr>
          <t xml:space="preserve">
第13行“本年实际抵扣应分得的应纳税所得额”：填写本年法人合伙人享受优惠实际抵扣的投资额，本行第1列为第9行第1列“本年从有限合伙创投企业应分得的应纳税所得额”、第12行第1列“本年可抵扣投资额”、主表第19-20-21行的三者孰小值，若金额小于零，则填报零。本行第1列＝第2+3列。</t>
        </r>
      </text>
    </comment>
  </commentList>
</comments>
</file>

<file path=xl/comments28.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1. 第 1 行“一、符合条件的小型微利企业减免所得税”：填报享受小型微利企业普惠性所得税减免政策减免企业所得税的金额。
本行填报根据本期《中华人民共和国企业所得税年度纳税申报表（A 类）》（A100000）第 23 行计算的减免企业所得税的本年金额。</t>
        </r>
      </text>
    </comment>
    <comment ref="B6" authorId="0">
      <text>
        <r>
          <rPr>
            <b/>
            <sz val="9"/>
            <rFont val="宋体"/>
            <charset val="134"/>
          </rPr>
          <t>Administrator:</t>
        </r>
        <r>
          <rPr>
            <sz val="9"/>
            <rFont val="宋体"/>
            <charset val="134"/>
          </rPr>
          <t xml:space="preserve">
2. 第 2 行“二、国家需要重点扶持的高新技术企业减按 15%的税率征收企业所得税”：根据税法、《国家税务总局关于实施高新技术企业所得税优惠政策有关问题的公告》（2017 年第 24 号）文件等规定, 国家需要重点扶持的高新技术企业减按 15%的税率征收企业所得税。
本行填报表 A107041 第 31 行金额。</t>
        </r>
      </text>
    </comment>
    <comment ref="B7" authorId="0">
      <text>
        <r>
          <rPr>
            <b/>
            <sz val="9"/>
            <rFont val="宋体"/>
            <charset val="134"/>
          </rPr>
          <t>Administrator:</t>
        </r>
        <r>
          <rPr>
            <sz val="9"/>
            <rFont val="宋体"/>
            <charset val="134"/>
          </rPr>
          <t xml:space="preserve">
3. 第 3 行“三、经济特区和上海浦东新区新设立的高新技术企业在区内取得的所得定期减免企业所得税”：根据《国务院关于经济特区和上海浦东新区新设立高新技术企业实行过渡性税收优惠的通知》（国发〔2007〕40 号）等规定，经济特区和上海浦东新区内，在 2008 年 1 月 1 日（含）之后完成登记注册的国家需要重点扶持的高新技术企业，在经济特区和上海浦东新区内取得的所得，自取得第一笔生产经营收入所属纳税年度起，第一年至第二年免征企业所得税，第三年至第五年按照 25%法定税率减半征收企业所得税。
本行填报表 A107041 第 32 行金额。</t>
        </r>
      </text>
    </comment>
    <comment ref="B8" authorId="0">
      <text>
        <r>
          <rPr>
            <b/>
            <sz val="9"/>
            <rFont val="宋体"/>
            <charset val="134"/>
          </rPr>
          <t>Administrator:</t>
        </r>
        <r>
          <rPr>
            <sz val="9"/>
            <rFont val="宋体"/>
            <charset val="134"/>
          </rPr>
          <t xml:space="preserve">
4. 第 4 行“四、受灾地区农村信用社免征企业所得税”：填报受灾地区农村信用社按相关规定免征企业所得税的金额。本行不得填报。</t>
        </r>
      </text>
    </comment>
    <comment ref="B9" authorId="0">
      <text>
        <r>
          <rPr>
            <b/>
            <sz val="9"/>
            <rFont val="宋体"/>
            <charset val="134"/>
          </rPr>
          <t>Administrator:</t>
        </r>
        <r>
          <rPr>
            <sz val="9"/>
            <rFont val="宋体"/>
            <charset val="134"/>
          </rPr>
          <t xml:space="preserve">
5. 第 5 行“五、动漫企业自主开发、生产动漫产品定期减免企业所得税”：
根据《财政部 国家税务总局关于扶持动漫产业发展有关税收政策问题的通知》（财税〔2009〕65 号）、《文化部 财政部 国家税务总局关于印发〈动漫企业认定管理办法（试行）〉的通知》（文市发〔2008〕51 号）、《文化部 财政部 国家税务总局关于实施〈动漫企业认定管理办法（试行）〉有关问题的通知》（文产发〔2009〕18 号） 等规定，经认定的动漫企业自主开发、生产动漫产品，享受软件企业所得税优惠政策。
自获利年度起，第一年至第二年免征所得税，第三年至第五年按照 25%的法定税率减半征收所得税。
本行填报根据表 A100000 第 23 行计算的免征、减征企业所得税金额。</t>
        </r>
      </text>
    </comment>
    <comment ref="B10" authorId="0">
      <text>
        <r>
          <rPr>
            <b/>
            <sz val="9"/>
            <rFont val="宋体"/>
            <charset val="134"/>
          </rPr>
          <t xml:space="preserve">Administrator:
</t>
        </r>
        <r>
          <rPr>
            <sz val="9"/>
            <rFont val="宋体"/>
            <charset val="134"/>
          </rPr>
          <t xml:space="preserve">6.第 6 行“六、线宽小于 0.8 微米（含）的集成电路生产企业减免企业所得税”：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号）等规定，2017 年 12 月 31 日前设立的集成电路线宽小于 0.8 微米（含）的集成电路生产企业，自获利年度起第一年至第二年免征企业所得税，第三年至第五年按照 25%的法定税率减半征收企业所得税，符合上述政策条件且在 2019 年（含）之前已经进入优惠期的企业，2020 年（含）起可按政策规定享受至期满为止。
A000000表“208软件、集成电路企业类型”填报“110集成电路生产企业（线宽小于0.8微米（含）的企业）”,且A107042表选择“延续适用原有优惠政策”的纳税人 填报本项，
本行填报表A107042第16行金额。
</t>
        </r>
      </text>
    </comment>
    <comment ref="B11" authorId="0">
      <text>
        <r>
          <rPr>
            <b/>
            <sz val="9"/>
            <rFont val="宋体"/>
            <charset val="134"/>
          </rPr>
          <t>Administrator:</t>
        </r>
        <r>
          <rPr>
            <sz val="9"/>
            <rFont val="宋体"/>
            <charset val="134"/>
          </rPr>
          <t xml:space="preserve">
7. 第 7 行“七、线宽小于 0.25 微米的集成电路生产企业减按 15%税率征收企业所得税”：根据《财政部 税务总局 发展改革委 工业和信息化部关于促进集成电路和软件产业高质量发展企业所得税政策的公告》（2020 年第 45 号）等规定，该项政策已停止执行，本行不得填报。</t>
        </r>
      </text>
    </comment>
    <comment ref="B12" authorId="0">
      <text>
        <r>
          <rPr>
            <b/>
            <sz val="9"/>
            <rFont val="宋体"/>
            <charset val="134"/>
          </rPr>
          <t>Administrator:</t>
        </r>
        <r>
          <rPr>
            <sz val="9"/>
            <rFont val="宋体"/>
            <charset val="134"/>
          </rPr>
          <t xml:space="preserve">
8. 第 8 行“八、投资额超过 80 亿元的集成电路生产企业减按 15%税率征收企业所得税”：根据《财政部 税务总局 发展改革委 工业和信息化部关于促进集成电路和软件产业高质量发展企业所得税政策的公告》（2020 年第 45 号）等规定，该项政策已停止执行，本行不得填报。</t>
        </r>
      </text>
    </comment>
    <comment ref="B13" authorId="0">
      <text>
        <r>
          <rPr>
            <b/>
            <sz val="9"/>
            <rFont val="宋体"/>
            <charset val="134"/>
          </rPr>
          <t>Administrator:</t>
        </r>
        <r>
          <rPr>
            <sz val="9"/>
            <rFont val="宋体"/>
            <charset val="134"/>
          </rPr>
          <t xml:space="preserve">
9. 第 9 行“九、线宽小于 0.25 微米的集成电路生产企业减免企业所得税”：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号）等规定，2017 年 12 月 31 日前设立的线宽小于 0.25 微米的
集成电路生产企业，经营期在 15 年以上的，自获利年度起计算优惠期，第一年至第五年免征企业所得税，第六年至第十年按照 25%的法定税率减半征收企业所得税。
符合上述政策条件且在 2019 年（含）之前已经进入优惠期的企业，2020 年（含）起可按政策规定享受至期满为止。
A000000表“208软件、集成电路企业类型”填报“120集成电路生产企业（线宽小于0.25微米的企业）”,且A107042表选择“延续适用原有优惠政策”的纳税人 填报本项，
本行填报表 A107042 第 16 行金额。
</t>
        </r>
      </text>
    </comment>
    <comment ref="B14" authorId="0">
      <text>
        <r>
          <rPr>
            <b/>
            <sz val="9"/>
            <rFont val="宋体"/>
            <charset val="134"/>
          </rPr>
          <t>Administrator:</t>
        </r>
        <r>
          <rPr>
            <sz val="9"/>
            <rFont val="宋体"/>
            <charset val="134"/>
          </rPr>
          <t xml:space="preserve">
10. 第 10 行：“十、投资额超过 80 亿元的集成电路生产企业减免企业所得税”：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号）等规定，2017 年 12 月 31 日前设立的投资额超过 80 亿元的集成电路生产企业，经营期在 15 年以上的，自获利年度起计算优惠期，第一年至第五年免征企业所得税，第六年至第十年按照 25%的法定税率减半征收企业所得税。
符合上述政策条件且在 2019 年（含）之前已经进入优惠期的企业，2020 年（含）起可按政策规定享受至期满为止。
表A000000“208软件、集成电路企业类型”填报“130集成电路生产企业（投资额超过80亿元的企业）”,且A107042表选择“延续适用原有优惠政策”的纳税人 填报本项，
本行填报表A107042第16行金额。
</t>
        </r>
      </text>
    </comment>
    <comment ref="B15" authorId="0">
      <text>
        <r>
          <rPr>
            <b/>
            <sz val="9"/>
            <rFont val="宋体"/>
            <charset val="134"/>
          </rPr>
          <t>Administrator:</t>
        </r>
        <r>
          <rPr>
            <sz val="9"/>
            <rFont val="宋体"/>
            <charset val="134"/>
          </rPr>
          <t xml:space="preserve">
11. 第 11 行：“十一、新办集成电路设计企业减免企业所得税”：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税务总局关于集成电路设计和软件产业企业所得税政策的公告》（2019 年第 68 号）、《财政部 税务总局 发展改革委 工业和信息化部关于促进集成电路和软件产业高质量发展企业所得税政策的公告》（2020 年第 45 号）等规定，我国境内新办的集成电路设计企业，自获利年度起计算优惠期，第一年至第二年免征企业所得税，第三年至第五年按照 25%的法定税率减半征收企业所得税。
符合上述政策条件且在 2019 年（含） 之前已经进入优惠期的企业，2020 年（含）起可按政策规定享受至期满为止。
A000000表“208软件、集成电路企业类型”填报“240集成电路设计企业（集成电路设计企业）” ，且A107042表选择“延续适用原有优惠政策”的纳税人填报本项，
本行填报表A107042第16行金额。
</t>
        </r>
      </text>
    </comment>
    <comment ref="B16" authorId="0">
      <text>
        <r>
          <rPr>
            <b/>
            <sz val="9"/>
            <rFont val="宋体"/>
            <charset val="134"/>
          </rPr>
          <t>Administrator:</t>
        </r>
        <r>
          <rPr>
            <sz val="9"/>
            <rFont val="宋体"/>
            <charset val="134"/>
          </rPr>
          <t xml:space="preserve">
12. 第 12 行“十二、国家规划布局内集成电路设计企业可减按 10%的税率征收企业所得税”：根据《财政部 税务总局 发展改革委 工业和信息化部关于促进集成电路和软件产业高质量发展企业所得税政策的公告》（2020 年第 45 号）等规定，该项政策已停止执行，本行不得填报。</t>
        </r>
      </text>
    </comment>
    <comment ref="B17" authorId="0">
      <text>
        <r>
          <rPr>
            <b/>
            <sz val="9"/>
            <rFont val="宋体"/>
            <charset val="134"/>
          </rPr>
          <t>Administrator:</t>
        </r>
        <r>
          <rPr>
            <sz val="9"/>
            <rFont val="宋体"/>
            <charset val="134"/>
          </rPr>
          <t xml:space="preserve">
13. 第 13 行“十三、符合条件的软件企业减免企业所得税”：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税务总局关于集成电路设计和软件产业企业所得税政策的公告》（2019 年第 68 号）、《财政部 税务总局关于集成电路设计企业和软件企业 2019 年度企业所得税汇算清缴适用政策的公告》（2020 年第 29 号）、《财政部 税务总局 发展改革委 工业和信息化部关于促进集成电路和软件产业高质量发展企业所得税政策的公告》（2020 年第 45 号）等规定，我国境内新办的符合条件的软件企业，自获利年度起计算优惠期，第一年至第二年免征企业所得税，第三年至第五年按照 25%的法定税率减半征收企业所得税。
符合上述政策条件且在 2019 年（含）之前已经进入优惠期的企业，2020 年（含） 起可按政策规定享受至期满为止。
A000000表“208软件、集成电路企业类型”填报“330软件企业（软件企业）”，且A107042表选择“延续适用原有优惠政策”的纳税人填报本项，
本行填报表A107042第16行金额。
</t>
        </r>
      </text>
    </comment>
    <comment ref="B18" authorId="0">
      <text>
        <r>
          <rPr>
            <b/>
            <sz val="9"/>
            <rFont val="宋体"/>
            <charset val="134"/>
          </rPr>
          <t>Administrator:</t>
        </r>
        <r>
          <rPr>
            <sz val="9"/>
            <rFont val="宋体"/>
            <charset val="134"/>
          </rPr>
          <t xml:space="preserve">
14. 第 14 行“十四、国家规划布局内重点软件企业可减按 10%的税率征收企业所得税”：根据《财政部 税务总局 发展改革委 工业和信息化部关于促进集成电路和软件产业高质量发展企业所得税政策的公告》（2020 年第 45 号）等规定，该项政策已停止执行，本行不得填报。</t>
        </r>
      </text>
    </comment>
    <comment ref="B19" authorId="0">
      <text>
        <r>
          <rPr>
            <b/>
            <sz val="9"/>
            <rFont val="宋体"/>
            <charset val="134"/>
          </rPr>
          <t>Administrator:</t>
        </r>
        <r>
          <rPr>
            <sz val="9"/>
            <rFont val="宋体"/>
            <charset val="134"/>
          </rPr>
          <t xml:space="preserve">
15. 第 15 行“十五、符合条件的集成电路封装测试企业定期减免企业所得税”： 根据《财政部 国家税务总局 发展改革委 工业和信息化部关于进一步鼓励集成电路产业发展企业所得税政策的通知》（财税〔2015〕6 号）、《财政部 税务总局 发展改革委 工业和信息化部关于促进集成电路和软件产业高质量发展企业所得税政策的公告》（2020 年第 45 号）规定，符合原有政策条件的集成电路封装、测试企业，在 2017 年（含 2017 年）前实现获利的，自获利年度起第一年至第二年免征企业所得税，第三年至第五年按照 25%的法定税率减半征收企业所得税；2017 年前未实现获利的，自 2017 年起计算优惠期。
符合上述政策条件且在已经进入优惠期的企业，2020 年（含）起可按政策规定享受至期满为止。
A000000表“208软件、集成电路企业类型”填报“400集成电路封装、测试（含封装测试）企业”，且A107042表选择“延续适用原有优惠政策”的纳税人 填报本项，
本行填报表A107042第16行金额。</t>
        </r>
      </text>
    </comment>
    <comment ref="B20" authorId="0">
      <text>
        <r>
          <rPr>
            <b/>
            <sz val="9"/>
            <rFont val="宋体"/>
            <charset val="134"/>
          </rPr>
          <t>Administrator:</t>
        </r>
        <r>
          <rPr>
            <sz val="9"/>
            <rFont val="宋体"/>
            <charset val="134"/>
          </rPr>
          <t xml:space="preserve">
16. 第 16 行“十六、符合条件的集成电路关键专用材料生产企业、集成电路专用设备生产企业定期减免企业所得税”：
根据《财政部 国家税务总局 发展改革委 工业和信息化部关于进一步鼓励集成电路产业发展企业所得税政策的通知》（财税〔2015〕6 号）、《财政部 税务总局 发展改革委 工业和信息化部关于促进集成电路和软件产业高质量发展企业所得税政策的公告》（2020 年第 45 号）规定，符合条件的集成电路关键专用材料生产企业、集成电路专用设备生产企业，在 2017 年（含 2017 年）前实现获利的，自获利年度起第一年至第二年免征企业所得税，第三年至第五年按照 25% 的法定税率减半征收企业所得税；2017 年前未实现获利的，自 2017 年起计算优惠期。
符合上述政策条件且在已经进入优惠期的企业，2020 年（含）起可按政策规定享受至期满为止。
A000000表“208软件、集成电路企业类型”填报“500集成电路材料（含关键专用材料）”“600集成电路装备（含专用设备）企业”，且A107042表选择“延续适用原有优惠政策”的纳税人 填报本项，
本行填报表A107042第16行金额。
</t>
        </r>
      </text>
    </comment>
    <comment ref="B21" authorId="0">
      <text>
        <r>
          <rPr>
            <b/>
            <sz val="9"/>
            <rFont val="宋体"/>
            <charset val="134"/>
          </rPr>
          <t>Administrator:</t>
        </r>
        <r>
          <rPr>
            <sz val="9"/>
            <rFont val="宋体"/>
            <charset val="134"/>
          </rPr>
          <t xml:space="preserve">
17. 第 17 行“十七、经营性文化事业单位转制为企业的免征企业所得税”：
根据《财政部 税务总局 中央宣传部关于继续实施文化体制改革中经营性文化事业单位转制为企业若干税收政策的通知》（财税〔2019〕16 号）等规定，从事新闻出版、广播影视和文化艺术的经营性文化事业单位转制为企业的，自转制注册之日起五年内免征企业所得税。2018 年 12 月 31 日之前已完成转制的企业，自 2019 年 1 月 1 日起可继续免征五年企业所得税。
本行填报根据表 A100000 第 23 行计算的免征企业所得税金额。</t>
        </r>
      </text>
    </comment>
    <comment ref="B22" authorId="0">
      <text>
        <r>
          <rPr>
            <b/>
            <sz val="9"/>
            <rFont val="宋体"/>
            <charset val="134"/>
          </rPr>
          <t xml:space="preserve">Administrator:
</t>
        </r>
        <r>
          <rPr>
            <sz val="9"/>
            <rFont val="宋体"/>
            <charset val="134"/>
          </rPr>
          <t xml:space="preserve">18.第18行“十八、符合条件的生产和装配伤残人员专门用品企业免征企业所得税”：根据《财政部 税务总局 民政部关于生产和装配伤残人员专门用品企业免征企业所得税的公告》（2021年第14号）等规定，符合条件的生产和装配伤残人员专门用品的企业免征企业所得税。
本行填报根据表A100000第23行计算的免征企业所得税金额。
</t>
        </r>
      </text>
    </comment>
    <comment ref="B23" authorId="0">
      <text>
        <r>
          <rPr>
            <b/>
            <sz val="9"/>
            <rFont val="宋体"/>
            <charset val="134"/>
          </rPr>
          <t>Administrator:</t>
        </r>
        <r>
          <rPr>
            <sz val="9"/>
            <rFont val="宋体"/>
            <charset val="134"/>
          </rPr>
          <t xml:space="preserve">
19. 第 19 行“十九、技术先进型服务企业（服务外包类）减按 15%的税率征收企业所得税”：
根据《财政部 税务总局 商务部 科技部 国家发展改革委关于将技术先进型服务企业所得税政策推广至全国实施的通知》（财税〔2017〕79 号）等规定，对经认定的技术先进型服务企业，减按 15%的税率征收企业所得税。
表 A000000“206 技术先进型服务企业类型”填报“110 信息技术外包服务（ITO）”“120 技术性业务流程外包服务（BPO）”“130 技术性知识流程外包服务（KPO）”的纳税人可以填报本项， 
本行填报根据表 A100000 第 23 行计算的减征企业所得税金额。</t>
        </r>
      </text>
    </comment>
    <comment ref="B24" authorId="0">
      <text>
        <r>
          <rPr>
            <b/>
            <sz val="9"/>
            <rFont val="宋体"/>
            <charset val="134"/>
          </rPr>
          <t>Administrator:</t>
        </r>
        <r>
          <rPr>
            <sz val="9"/>
            <rFont val="宋体"/>
            <charset val="134"/>
          </rPr>
          <t xml:space="preserve">
20. 第 20 行“二十、技术先进型服务企业（服务贸易类）减按 15%的税率征收企业所得税”：
根据《财政部 税务总局 商务部 科技部 国家发展改革委关于将服务贸易创新发展试点地区技术先进型服务企业所得税政策推广至全国实施的通知》（财税〔2018〕44 号）等规定，对经认定的技术先进型服务企业（服务贸易类），减按 15% 的税率征收企业所得税。
表 A000000“206 技术先进型服务企业类型”填报“210 计算机和信息服务”“220 研究开发和技术服务”“230 文化技术服务”“240 中医药医疗服务”的纳税人可以填报本项，
本行填报根据表 A100000 第 23 行计算的减征企业所得税金额。
</t>
        </r>
      </text>
    </comment>
    <comment ref="B25" authorId="0">
      <text>
        <r>
          <rPr>
            <b/>
            <sz val="9"/>
            <rFont val="宋体"/>
            <charset val="134"/>
          </rPr>
          <t>Administrator:</t>
        </r>
        <r>
          <rPr>
            <sz val="9"/>
            <rFont val="宋体"/>
            <charset val="134"/>
          </rPr>
          <t xml:space="preserve">
21.第21行“二十一、设在西部地区的鼓励类产业企业减按15%的税率征收企业所得税(主营业务收入占比____%)”：根据《财政部 税务总局 国家发展改革委关于延续西部大开发企业所得税政策的公告》（2020年第23号）、《国家税务总局关于深入实施西部大开发战略有关企业所得税问题的公告》（2012年第12号）、《西部地区鼓励类产业目录》(中华人民共和国国家发展和改革委员会令第15号)、《国家税务总局关于执行&lt;西部地区鼓励类产业目录&gt;有关企业所得税问题的公告》（2015年第14号）、等规定，对设在西部地区的鼓励类产业企业减按15%的税率征收企业所得税。湖南省湘西土家族苗族自治州、湖北省恩施土家族苗族自治州、吉林省延边朝鲜族自治州和江西省赣州市，可以比照西部地区的企业所得税政策执行。
本行填报根据表A100000第23行计算的减征企业所得税金额。
跨地区经营汇总纳税企业总机构和分支机构因享受该项优惠政策适用不同税率的，本行填报按照《国家税务总局关于印发〈跨地区经营汇总纳税企业所得税征收管理办法〉的公告》（2012 年第 57 号）第十八条规定计算的减免税额。
纳税人填报该行次时，需填报符合《西部地区鼓励类产业目录》的主营业务收入占比，保留至小数点后四位，并按百分数填报。
</t>
        </r>
      </text>
    </comment>
    <comment ref="B26" authorId="0">
      <text>
        <r>
          <rPr>
            <b/>
            <sz val="9"/>
            <rFont val="宋体"/>
            <charset val="134"/>
          </rPr>
          <t>Administrator:</t>
        </r>
        <r>
          <rPr>
            <sz val="9"/>
            <rFont val="宋体"/>
            <charset val="134"/>
          </rPr>
          <t xml:space="preserve">
22.第22行“二十二、新疆困难地区新办企业定期减免企业所得税”：根据《财政部 国家税务总局关于新疆困难地区新办企业所得税优惠政策的通知》（财税〔2011〕53号）、《财政部 国家税务总局 国家发展改革委 工业和信息化部关于完善新疆困难地区重点鼓励发展产业企业所得税优惠目录的通知》（财税〔2016〕85号）、《财政部 税务总局关于新疆困难地区及喀什、霍尔果斯两个特殊经济开发区新办企业所得税优惠政策的通知》(财税〔2021〕27号)、《财政部 税务总局 发展改革委 工业和信息化部关于印发新疆困难地区重点鼓励发展产业企业所得税优惠目录的通知》（财税〔2021〕42号）等规定，对在新疆困难地区新办的属于《新疆困难地区重点鼓励发展产业企业所得税优惠目录》范围内的企业，自取得第一笔生产经营收入所属纳税年度起，第一年至第二年免征企业所得税，第三年至第五年减半征收企业所得税。
本行填报根据表A100000第23行计算的免征、减征企业所得税金额。</t>
        </r>
      </text>
    </comment>
    <comment ref="B27" authorId="0">
      <text>
        <r>
          <rPr>
            <b/>
            <sz val="9"/>
            <rFont val="宋体"/>
            <charset val="134"/>
          </rPr>
          <t>Administrator:</t>
        </r>
        <r>
          <rPr>
            <sz val="9"/>
            <rFont val="宋体"/>
            <charset val="134"/>
          </rPr>
          <t xml:space="preserve">
23.第23行“二十三、新疆喀什、霍尔果斯特殊经济开发区新办企业定期免征企业所得税”：根据《财政部 国家税务总局关于新疆喀什霍尔果斯两个特殊经济开发区企业所得税优惠政策的通知》（财税〔2011〕112号）、《财政部 国家税务总局 国家发展改革委 工业和信息化部关于完善新疆困难地区重点鼓励发展产业企业所得税优惠目录的通知》（财税〔2016〕85号）、《财政部 税务总局关于新疆困难地区及喀什、霍尔果斯两个特殊经济开发区新办企业所得税优惠政策的通知》(财税〔2021〕27号)、《财政部 税务总局 发展改革委 工业和信息化部关于印发新疆困难地区重点鼓励发展产业企业所得税优惠目录的通知》（财税〔2021〕42号）等规定，对在新疆喀什、霍尔果斯两个特殊经济开发区内新办的属于《新疆困难地区重点鼓励发展产业企业所得税优惠目录》范围内的企业，自取得第一笔生产经营收入所属纳税年度起，五年内免征企业所得税。
本行填报根据表A100000第23行计算的免征企业所得税金额。
</t>
        </r>
      </text>
    </comment>
    <comment ref="B33" authorId="0">
      <text>
        <r>
          <rPr>
            <b/>
            <sz val="9"/>
            <rFont val="宋体"/>
            <charset val="134"/>
          </rPr>
          <t>Administrator:</t>
        </r>
        <r>
          <rPr>
            <sz val="9"/>
            <rFont val="宋体"/>
            <charset val="134"/>
          </rPr>
          <t xml:space="preserve">
25. 第 25 行“二十五、北京冬奥组委、北京冬奥会测试赛赛事组委会免征企业所得税”：
根据《财政部 税务总局 海关总署关于北京 2022 年冬奥会和冬残奥会税收政策的通知》（财税〔2017〕60 号）等规定，为支持发展奥林匹克运动，确保北京 2022 年冬奥会和冬残奥会顺利举办，对北京冬奥组委免征应缴纳的企业所得税,北京冬奥会测试赛赛事组委会取得的收入及发生的涉税支出比照执行北京冬奥组委的税收政策。
本行填报北京冬奥组委、北京冬奥会测试赛赛事组委会根据表 A100000 第 23 行计算的免征企业所得税金额。</t>
        </r>
      </text>
    </comment>
    <comment ref="B34" authorId="0">
      <text>
        <r>
          <rPr>
            <b/>
            <sz val="9"/>
            <rFont val="宋体"/>
            <charset val="134"/>
          </rPr>
          <t>Administrator:</t>
        </r>
        <r>
          <rPr>
            <sz val="9"/>
            <rFont val="宋体"/>
            <charset val="134"/>
          </rPr>
          <t xml:space="preserve">
26. 第 26 行“二十六、线宽小于 130 纳米（含）的集成电路生产企业减免企业所得税”：
根据《财政部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号）规定，集成电路线宽小于 130 纳米（含），且经营期在10 年以上的集成电路生产企业，自企业获利年度起，第一年至第二年免征企业所得税，第三年至第五年按照25%的法定税率减半征收企业所得税。
符合上述政策条件且在2019 年（含）之前已经进入优惠期的企业，2020 年（含）起可按政策规定享受至期满为止。
A000000表“208软件、集成电路企业类型”填报“140集成电路生产企业（线宽小于130纳米的企业）”，且A107042表选择“延续适用原有优惠政策”的纳税人填报本项，
本行填报表A107042第16行金额。
</t>
        </r>
      </text>
    </comment>
    <comment ref="B35" authorId="0">
      <text>
        <r>
          <rPr>
            <b/>
            <sz val="9"/>
            <rFont val="宋体"/>
            <charset val="134"/>
          </rPr>
          <t>Administrator:</t>
        </r>
        <r>
          <rPr>
            <sz val="9"/>
            <rFont val="宋体"/>
            <charset val="134"/>
          </rPr>
          <t xml:space="preserve">
27. 第 27 行“二十七、线宽小于 65 纳米（含）或投资额超过 150 亿元的集成电路生产企业减免企业所得税”：
根据《财政部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号）规定，集成电路线宽小于 65 纳米（含）或投资额超过 150 亿元，且经营期在 15 年以上的集成电路生产企业，自企业获利年度起，第一年至第五年免征企业所得税，第六年至第十年按照 25%的法定税率减半征收企业所得税。
符合上述政策条件且在 2019 年（含）之前已经进入优惠期的企业， 2020 年（含）起可按政策规定享受至期满为止。
表A000000“208软件、集成电路企业类型”填报“131集成电路生产企业（投资额超过150亿元的企业）”或“151集成电路生产企业（线宽小于65纳米的企业）”,且A107042表选择“延续适用原有优惠政策”的纳税人填报本项，
本行填报表A107042第16行金额。
</t>
        </r>
      </text>
    </comment>
    <comment ref="B37" authorId="0">
      <text>
        <r>
          <rPr>
            <b/>
            <sz val="9"/>
            <rFont val="宋体"/>
            <charset val="134"/>
          </rPr>
          <t>Administrator:</t>
        </r>
        <r>
          <rPr>
            <sz val="9"/>
            <rFont val="宋体"/>
            <charset val="134"/>
          </rPr>
          <t xml:space="preserve">
第28.1行“（一）从事污染防治的第三方企业减按15%的税率征收企业所得税”：根据《财政部 税务总局 国家发展改革委 生态环境部关于从事污染防治的第三方企业所得税政策问题的公告》（2019年第60号）、《国家税务总局 国家发展改革委 生态环境部关于落实从事污染防治的第三方企业所得税政策有关问题的公告》（2021年第11号）规定，对符合条件的从事污染防治的第三方企业减按15%的税率征收企业所得税。
本行填报根据表A100000第23行计算的减征企业所得税金额。</t>
        </r>
      </text>
    </comment>
    <comment ref="B38" authorId="0">
      <text>
        <r>
          <rPr>
            <b/>
            <sz val="9"/>
            <rFont val="宋体"/>
            <charset val="134"/>
          </rPr>
          <t>Administrator:</t>
        </r>
        <r>
          <rPr>
            <sz val="9"/>
            <rFont val="宋体"/>
            <charset val="134"/>
          </rPr>
          <t xml:space="preserve">
第28.2行“（二）上海自贸试验区临港新片区的重点企业减按15%的税率征收企业所得税”：根据《财政部 国家税务总局关于中国（上海）自贸试验区临港新片区重点产业企业所得税政策的通知》（财税〔2020〕38号）规定，对新片区内从事集成电路、人工智能、生物医药、民用航空等关键领域核心环节相关产品（技术）业务，并开展实质性生产或研发活动的符合条件的法人企业，自设立之日起，5年内减按15%的税率征收企业所得税。
本行填报根据表A100000第23行计算的减征企业所得税金额。</t>
        </r>
      </text>
    </comment>
    <comment ref="B39" authorId="0">
      <text>
        <r>
          <rPr>
            <b/>
            <sz val="9"/>
            <rFont val="宋体"/>
            <charset val="134"/>
          </rPr>
          <t>Administrator:</t>
        </r>
        <r>
          <rPr>
            <sz val="9"/>
            <rFont val="宋体"/>
            <charset val="134"/>
          </rPr>
          <t xml:space="preserve">
第 28.3 行“（三）海南自由贸易港鼓励类企业减按 15%税率征收企业所得税”： 
根据《财政部 税务总局关于海南自由贸易港企业所得税优惠政策的通知》（财税〔2020〕31 号）规定，对设在海南自由贸易港地区，符合鼓励类产业企业条件，减按 15%的税率征收企业所得税，
本行填报根据表 A100000 第 23 行计算的减征企业所得税金额。
</t>
        </r>
      </text>
    </comment>
    <comment ref="B40" authorId="0">
      <text>
        <r>
          <rPr>
            <b/>
            <sz val="9"/>
            <rFont val="宋体"/>
            <charset val="134"/>
          </rPr>
          <t>Administrator:</t>
        </r>
        <r>
          <rPr>
            <sz val="9"/>
            <rFont val="宋体"/>
            <charset val="134"/>
          </rPr>
          <t xml:space="preserve">
第28.4行“（四）国家鼓励的集成电路和软件企业减免企业所得税政策”：根据《财政部 税务总局 发展改革委 工业和信息化部关于促进集成电路和软件产业高质量发展企业所得税政策的公告》（2020年第45号）、《国家发展改革委等五部门关于做好享受税收优惠政策的集成电路企业或项目、软件企业清单制定工作有关要求的通知》（发改高技〔2021〕413号）等规定，国家鼓励的集成电路和软件企业可享受一系列企业所得税减免政策，
本项为汇总项，纳税人应根据企业享受的具体政策情况在下列项目中选择一项填报：
</t>
        </r>
      </text>
    </comment>
    <comment ref="B41" authorId="0">
      <text>
        <r>
          <rPr>
            <b/>
            <sz val="9"/>
            <rFont val="宋体"/>
            <charset val="134"/>
          </rPr>
          <t>Administrator:</t>
        </r>
        <r>
          <rPr>
            <sz val="9"/>
            <rFont val="宋体"/>
            <charset val="134"/>
          </rPr>
          <t xml:space="preserve">
第28.4.1行“1.线宽小于28纳米（含）集成电路生产企业减免企业所得税”：国家鼓励的集成电路线宽小于28纳米（含）且经营期在15年以上的集成电路生产企业，自获利年度起，第一年至第十年免征企业所得税。
表A000000“208软件、集成电路企业类型”填报“160集成电路生产企业（线宽小于28纳米的企业）”，且A107042表选择“适用新出台优惠政策”的纳税人 填报本项，
本行填报表A107042第16行金额。
</t>
        </r>
      </text>
    </comment>
    <comment ref="B42" authorId="0">
      <text>
        <r>
          <rPr>
            <b/>
            <sz val="9"/>
            <rFont val="宋体"/>
            <charset val="134"/>
          </rPr>
          <t>Administrator:</t>
        </r>
        <r>
          <rPr>
            <sz val="9"/>
            <rFont val="宋体"/>
            <charset val="134"/>
          </rPr>
          <t xml:space="preserve">
第28.4.2行“2.线宽小于65纳米（含）集成电路生产企业减免企业所得税”：国家鼓励的集成电路线宽小于65纳米（含）且经营期在15年以上的集成电路生产企业，自获利年度起，第一年至第五年免征企业所得税，第六年至第十年按照25%的法定税率减半征收企业所得税。
表A000000“208软件、集成电路企业类型”填报“151集成电路生产企业（线宽小于65纳米的企业）”，且A107042表选择“适用新出台优惠政策”的纳税人 填报本项，
本行填报表A107042第16行金额。</t>
        </r>
      </text>
    </comment>
    <comment ref="B43" authorId="0">
      <text>
        <r>
          <rPr>
            <b/>
            <sz val="9"/>
            <rFont val="宋体"/>
            <charset val="134"/>
          </rPr>
          <t>Administrator:</t>
        </r>
        <r>
          <rPr>
            <sz val="9"/>
            <rFont val="宋体"/>
            <charset val="134"/>
          </rPr>
          <t xml:space="preserve">
第28.4.3行“3.线宽小于130纳米（含）集成电路生产企业减免企业所得税”：国家鼓励的集成电路线宽小于130纳米（含）且经营期在10年以上的集成电路生产企业，自获利年度起，第一年至第二年免征企业所得税，第三年至第五年按照25%的法定税率减半征收企业所得税。
表A000000“208软件、集成电路企业类型”填报“140集成电路生产企业（线宽小于130纳米的企业）”，且A107042表选择“适用新出台优惠政策”的纳税人 填报本项，
本行填报表A107042第16行金额。</t>
        </r>
      </text>
    </comment>
    <comment ref="B44" authorId="0">
      <text>
        <r>
          <rPr>
            <b/>
            <sz val="9"/>
            <rFont val="宋体"/>
            <charset val="134"/>
          </rPr>
          <t>Administrator:</t>
        </r>
        <r>
          <rPr>
            <sz val="9"/>
            <rFont val="宋体"/>
            <charset val="134"/>
          </rPr>
          <t xml:space="preserve">
第28.4.4行“4.集成电路设计企业减免企业所得税”：国家鼓励的集成电路设计企业，自获利年度起，第一年至第二年免征企业所得税，第三年至第五年按照25%的法定税率减半征收企业所得税。
表A000000“208软件、集成电路企业类型”填报“240集成电路设计企业（集成电路设计企业）”，且A107042表选择“适用新出台优惠政策”的纳税人 填报本项，
本行填报表A107042第16行金额。
</t>
        </r>
      </text>
    </comment>
    <comment ref="B45" authorId="0">
      <text>
        <r>
          <rPr>
            <b/>
            <sz val="9"/>
            <rFont val="宋体"/>
            <charset val="134"/>
          </rPr>
          <t>Administrator:</t>
        </r>
        <r>
          <rPr>
            <sz val="9"/>
            <rFont val="宋体"/>
            <charset val="134"/>
          </rPr>
          <t xml:space="preserve">
第28.4.5行“5.重点集成电路设计企业减免企业所得税”：国家鼓励的重点集成电路设计企业，自获利年度起，第一年至第五年免征企业所得税政策，接续年度减按10%税率征收企业所得税。
表A000000“208软件、集成电路企业类型”填报“250集成电路设计企业（重点集成电路设计企业）”，且A107042表选择“适用新出台优惠政策”的纳税人 填报本项，
本行填报表A107042第16行金额。</t>
        </r>
      </text>
    </comment>
    <comment ref="B46" authorId="0">
      <text>
        <r>
          <rPr>
            <b/>
            <sz val="9"/>
            <rFont val="宋体"/>
            <charset val="134"/>
          </rPr>
          <t>Administrator:</t>
        </r>
        <r>
          <rPr>
            <sz val="9"/>
            <rFont val="宋体"/>
            <charset val="134"/>
          </rPr>
          <t xml:space="preserve">
第28.4.6行“6.集成电路装备企业减免企业所得税”：国家鼓励的集成电路装备企业，自获利年度起，第一年至第二年免征企业所得税，第三年至第五年按照25%的法定税率减半征收企业所得税。
表A000000“208软件、集成电路企业类型”填报“600集成电路装备（含专用设备）企业”，且A107042表选择“适用新出台优惠政策”的纳税人 填报本项，
本行填报表A107042第16行金额。</t>
        </r>
      </text>
    </comment>
    <comment ref="B47" authorId="0">
      <text>
        <r>
          <rPr>
            <b/>
            <sz val="9"/>
            <rFont val="宋体"/>
            <charset val="134"/>
          </rPr>
          <t>Administrator:</t>
        </r>
        <r>
          <rPr>
            <sz val="9"/>
            <rFont val="宋体"/>
            <charset val="134"/>
          </rPr>
          <t xml:space="preserve">
第28.4.7行“7.集成电路材料企业减免企业所得税”：国家鼓励的集成电路材料企业，自获利年度起，第一年至第二年免征企业所得税，第三年至第五年按照25%的法定税率减半征收企业所得税。
表A000000“208软件、集成电路企业类型”填报“500集成电路材料（含关键专用材料）企业”，且A107042表选择“适用新出台优惠政策”的纳税人 填报本项，
本行填报表A107042第16行金额。</t>
        </r>
      </text>
    </comment>
    <comment ref="B48" authorId="0">
      <text>
        <r>
          <rPr>
            <b/>
            <sz val="9"/>
            <rFont val="宋体"/>
            <charset val="134"/>
          </rPr>
          <t>Administrator:</t>
        </r>
        <r>
          <rPr>
            <sz val="9"/>
            <rFont val="宋体"/>
            <charset val="134"/>
          </rPr>
          <t xml:space="preserve">
第28.4.8行“8.集成电路封装、测试企业减免企业所得税”：国家鼓励的集成电路封装、测试企业，自获利年度起，第一年至第二年免征企业所得税，第三年至第五年按照25%的法定税率减半征收企业所得税。
表A000000“208软件、集成电路企业类型”填报“400集成电路封装、测试（含封装测试）企业减免企业所得税”，且A107042表选择“适用新出台优惠政策”的纳税人 填报本项，
本行填报表A107042第16行金额。</t>
        </r>
      </text>
    </comment>
    <comment ref="B49" authorId="0">
      <text>
        <r>
          <rPr>
            <b/>
            <sz val="9"/>
            <rFont val="宋体"/>
            <charset val="134"/>
          </rPr>
          <t>Administrator:</t>
        </r>
        <r>
          <rPr>
            <sz val="9"/>
            <rFont val="宋体"/>
            <charset val="134"/>
          </rPr>
          <t xml:space="preserve">
第28.4.9行“9.软件企业减免企业所得税”：国家鼓励的软件企业，自获利年度起，第一年至第二年免征企业所得税，第三年至第五年按照25%的法定税率减半征收企业所得税。
表A000000“208软件、集成电路企业类型”填报“330软件企业（软件企业）”，且A107042表选择“适用新出台优惠政策”的纳税人 填报本项，
本行填报表A107042第16行金额。
</t>
        </r>
      </text>
    </comment>
    <comment ref="B50" authorId="0">
      <text>
        <r>
          <rPr>
            <b/>
            <sz val="9"/>
            <rFont val="宋体"/>
            <charset val="134"/>
          </rPr>
          <t>Administrator:</t>
        </r>
        <r>
          <rPr>
            <sz val="9"/>
            <rFont val="宋体"/>
            <charset val="134"/>
          </rPr>
          <t xml:space="preserve">
第28.4.10行“10.重点软件企业减免企业所得税”：国家鼓励的重点软件企业，自获利年度起，第一年至第五年免征企业所得税政策，接续年度减按10%税率征收企业所得税。
表A000000“208软件、集成电路企业类型”填报“340软件企业（重点软件企业）”，且A107042表选择“适用新出台优惠政策”的纳税人 填报本项，
本行填报表A107042第16行金额。</t>
        </r>
      </text>
    </comment>
    <comment ref="B51" authorId="0">
      <text>
        <r>
          <rPr>
            <b/>
            <sz val="9"/>
            <rFont val="宋体"/>
            <charset val="134"/>
          </rPr>
          <t>Administrator:</t>
        </r>
        <r>
          <rPr>
            <sz val="9"/>
            <rFont val="宋体"/>
            <charset val="134"/>
          </rPr>
          <t xml:space="preserve">
第 28.5 行“（五）其他 1”：填报当年新出台且本表未列明的其他税收优惠政策， 需填报项目名称、减免税代码及免征、减征企业所得税金额。</t>
        </r>
      </text>
    </comment>
    <comment ref="B52" authorId="0">
      <text>
        <r>
          <rPr>
            <b/>
            <sz val="9"/>
            <rFont val="宋体"/>
            <charset val="134"/>
          </rPr>
          <t>Administrator:</t>
        </r>
        <r>
          <rPr>
            <sz val="9"/>
            <rFont val="宋体"/>
            <charset val="134"/>
          </rPr>
          <t xml:space="preserve">
第 28.6 行“（五）其他 2”：填报国务院根据税法授权制定的及本表未列明的其他税收优惠政策，需填报项目名称、减免税代码及免征、减征企业所得税金额。</t>
        </r>
      </text>
    </comment>
    <comment ref="B53" authorId="0">
      <text>
        <r>
          <rPr>
            <b/>
            <sz val="9"/>
            <rFont val="宋体"/>
            <charset val="134"/>
          </rPr>
          <t>Administrator:</t>
        </r>
        <r>
          <rPr>
            <sz val="9"/>
            <rFont val="宋体"/>
            <charset val="134"/>
          </rPr>
          <t xml:space="preserve">
29.第29行“二十九、项目所得额按法定税率减半征收企业所得税叠加享受减免税优惠”：纳税人同时享受优惠税率和所得项目减半情形下，在填报本表低税率优惠时，在本行填报所得项目按照优惠税率减半计算多享受优惠的部分。
    企业从事农林牧渔业项目、国家重点扶持的公共基础设施项目、符合条件的环境保护及节能节水项目、符合条件的技术转让、集成电路生产项目、其他专项优惠等所得额应按法定税率25%减半征收，同时享受小型微利企业、高新技术企业、技术先进型服务企业、集成电路生产企业、重点软件企业和重点集成电路设计企业等优惠税率政策，由于申报表填报顺序，按优惠税率减半叠加享受减免税优惠部分，应对该部分金额进行调整。计算公式如下：
A=需要进行叠加调整的减免所得税优惠金额
B=A×[（减半项目所得×50%）÷（纳税调整后所得-所得减免）]
本行填报A和B的孰小值。
其中，需要进行叠加调整的减免所得税优惠金额为本表中第1行到第28行的优惠金额，
不包括免税行次和第21行。
</t>
        </r>
      </text>
    </comment>
    <comment ref="B54" authorId="0">
      <text>
        <r>
          <rPr>
            <b/>
            <sz val="9"/>
            <rFont val="宋体"/>
            <charset val="134"/>
          </rPr>
          <t>Administrator:</t>
        </r>
        <r>
          <rPr>
            <sz val="9"/>
            <rFont val="宋体"/>
            <charset val="134"/>
          </rPr>
          <t xml:space="preserve">
30.第30行“三十、支持和促进重点群体创业就业企业限额减征企业所得税”：根据《财政部 税务总局 人力资源社会保障部 国务院扶贫办关于进一步支持和促进重点群体创业就业有关税收政策的通知》（财税〔2019〕22号）、《财政部 税务总局 人力资源社会保障部 国家乡村振兴局关于延长部分扶贫税收优惠政策执行期限的公告》（2021年第18号）等规定，企业招用建档立卡贫困人口，以及在人力资源社会保障部门公共就业服务机构登记失业半年以上且持《就业创业证》或《就业失业登记证》（注明“企业吸纳税收政策”）的人员，与其签订1年以上期限劳动合同并依法缴纳社会保险费的，自签订劳动合同并缴纳社会保险当月起，在3年内按实际招用人数予以定额依次扣减增值税、城市维护建设税、教育费附加、地方教育附加和企业所得税优惠。
定额标准为每人每年 6000 元，最高可上浮 30%，各省、自治区、直辖市人民政府可根据本地区实际情况在此幅度内确定具体定额标准。
本行填报 企业纳税年度终了时 实际减免的增值税、城市维护建设税、教育费附加和地方教育附加 小于 核定的减免税总额部分，在企业所得税汇算清缴时 扣减的企业所得税金额。
当年扣减不完的，不再结转以后年度扣减。
本行填报第 30.1+30.2 行的合计金额。
企业招用建档立卡贫困人口就业扣减企业所得税、企业招用登记失业半年以上人员就业扣减企业所得税，分别填报第 30.1 行、第 30.2 行。
</t>
        </r>
      </text>
    </comment>
    <comment ref="B57" authorId="0">
      <text>
        <r>
          <rPr>
            <b/>
            <sz val="9"/>
            <rFont val="宋体"/>
            <charset val="134"/>
          </rPr>
          <t>Administrator:</t>
        </r>
        <r>
          <rPr>
            <sz val="9"/>
            <rFont val="宋体"/>
            <charset val="134"/>
          </rPr>
          <t xml:space="preserve">
31. 第 31 行“三十一、扶持自主就业退役士兵创业就业企业限额减征企业所得税”：
根据《财政部 税务总局 退役军人部关于进一步扶持自主就业退役士兵创业就业有关税收政策的通知》（财税〔2019〕21 号）等规定，企业招用自主就业退役士兵，与其签订 1 年以上期限劳动合同并依法缴纳社会保险费的，自签订劳动合同并缴纳社会保险当月起，在 3 年内按实际招用人数予以定额依次扣减增值税、城市维护建设税、教育费附加、地方教育附加和企业所得税优惠。
定额标准为每人每年 6000 元，最高可上浮 50%，各省、自治区、直辖市人民政府可根据本地区实际情况在此幅度内确定具体定额标准。
本行填报 企业纳税年度终了时 实际减免的增值税、城市维护建设税、教育费附加和地方教育附加 小于 核定的减免税总额部分，在企业所得税汇算清缴时 扣减的企业所得税金额。 
当年扣减不完的，不再结转以后年度扣减。
</t>
        </r>
      </text>
    </comment>
    <comment ref="B58" authorId="0">
      <text>
        <r>
          <rPr>
            <b/>
            <sz val="9"/>
            <rFont val="宋体"/>
            <charset val="134"/>
          </rPr>
          <t>Administrator:</t>
        </r>
        <r>
          <rPr>
            <sz val="9"/>
            <rFont val="宋体"/>
            <charset val="134"/>
          </rPr>
          <t xml:space="preserve">
 32.第32行“三十二、符合条件的公司型创投企业按照企业年末个人股东持股比例减免企业所得税（年末个人股东持股比例____%）”：根据《财政部 税务总局 发展改革委 证监会关于中关村国家自主创新示范区公司型创业投资企业有关企业所得税试点政策的通知》（财税〔2020〕63号）、《财政部 税务总局 发展改革委 证监会关于上海市浦东新区特定区域公司型创业投资企业有关企业所得税试点政策的通知》（财税〔2021〕53号）规定，符合条件的公司型创投企业按照企业年末个人股东持股比例减免企业所得税。
本行填报企业所得税免征额。
纳税人填报该行次时，需填报符合条件的年末个人股东持股比例，保留至小数点后四位，并按百分数填报。
</t>
        </r>
      </text>
    </comment>
  </commentList>
</comments>
</file>

<file path=xl/comments29.xml><?xml version="1.0" encoding="utf-8"?>
<comments xmlns="http://schemas.openxmlformats.org/spreadsheetml/2006/main">
  <authors>
    <author>Administrator</author>
  </authors>
  <commentList>
    <comment ref="C11" authorId="0">
      <text>
        <r>
          <rPr>
            <b/>
            <sz val="9"/>
            <rFont val="宋体"/>
            <charset val="134"/>
          </rPr>
          <t>Administrator:</t>
        </r>
        <r>
          <rPr>
            <sz val="9"/>
            <rFont val="宋体"/>
            <charset val="134"/>
          </rPr>
          <t xml:space="preserve">
第6行“技术性收入”：包括技术转让收入、技术服务收入和接受委托研究开发收入。</t>
        </r>
      </text>
    </comment>
    <comment ref="C16" authorId="0">
      <text>
        <r>
          <rPr>
            <b/>
            <sz val="9"/>
            <rFont val="宋体"/>
            <charset val="134"/>
          </rPr>
          <t>Administrator:</t>
        </r>
        <r>
          <rPr>
            <sz val="9"/>
            <rFont val="宋体"/>
            <charset val="134"/>
          </rPr>
          <t xml:space="preserve">
第11行“四、本年科技人员数”：填报纳税人直接从事研发和相关技术创新活动，以及专门从事上述活动的管理和提供直接技术服务的，累计实际工作时间在183天以上的人员，包括在职、兼职和临时聘用人员。</t>
        </r>
      </text>
    </comment>
    <comment ref="C17" authorId="0">
      <text>
        <r>
          <rPr>
            <b/>
            <sz val="9"/>
            <rFont val="宋体"/>
            <charset val="134"/>
          </rPr>
          <t>Administrator:</t>
        </r>
        <r>
          <rPr>
            <sz val="9"/>
            <rFont val="宋体"/>
            <charset val="134"/>
          </rPr>
          <t xml:space="preserve">
第12行“五、本年职工总数”：填报纳税人本年在职、兼职和临时聘用人员。在职人员可以通过企业是否签订劳动合同或缴纳社会保险费来判断。
兼职、临时聘用人员全年须在企业累计工作183天以上。</t>
        </r>
      </text>
    </comment>
    <comment ref="C30" authorId="0">
      <text>
        <r>
          <rPr>
            <b/>
            <sz val="9"/>
            <rFont val="宋体"/>
            <charset val="134"/>
          </rPr>
          <t>Administrator:</t>
        </r>
        <r>
          <rPr>
            <sz val="9"/>
            <rFont val="宋体"/>
            <charset val="134"/>
          </rPr>
          <t xml:space="preserve">
第24行“可计入研发费用的其他费用”：填报纳税人为研究开发活动所发生的其他费用中不超过研究开发总费用的20%的金额，按第17行至第22行之和×20%÷(1-20%)与第23行的孰小值填报。</t>
        </r>
      </text>
    </comment>
    <comment ref="C34" authorId="0">
      <text>
        <r>
          <rPr>
            <b/>
            <sz val="9"/>
            <rFont val="宋体"/>
            <charset val="134"/>
          </rPr>
          <t>Administrator:</t>
        </r>
        <r>
          <rPr>
            <sz val="9"/>
            <rFont val="宋体"/>
            <charset val="134"/>
          </rPr>
          <t xml:space="preserve">
第28行“可计入研发费用的境外的外部研发费用”：根据《高新技术企业认定管理办法》等规定，纳税人在中国境内发生的研发费用总额占全部研发费用总额的比例不低于60%，即境外发生的研发费用总额占全部研发费用总额的比例不超过40%。本行填报（第17+18+…+22+23+26行）×40%÷(1-40%)与第27行的孰小值。</t>
        </r>
      </text>
    </comment>
  </commentList>
</comments>
</file>

<file path=xl/comments3.xml><?xml version="1.0" encoding="utf-8"?>
<comments xmlns="http://schemas.openxmlformats.org/spreadsheetml/2006/main">
  <authors>
    <author>Administrator</author>
  </authors>
  <commentList>
    <comment ref="B7" authorId="0">
      <text>
        <r>
          <rPr>
            <b/>
            <sz val="9"/>
            <rFont val="宋体"/>
            <charset val="134"/>
          </rPr>
          <t>Administrator:</t>
        </r>
        <r>
          <rPr>
            <sz val="9"/>
            <rFont val="宋体"/>
            <charset val="134"/>
          </rPr>
          <t xml:space="preserve">
“非跨地区经营企业”：纳税人未跨地区设立不具有法人资格分支机构的，为非跨地区经营企业。</t>
        </r>
      </text>
    </comment>
    <comment ref="P7" authorId="0">
      <text>
        <r>
          <rPr>
            <b/>
            <sz val="9"/>
            <rFont val="宋体"/>
            <charset val="134"/>
          </rPr>
          <t>Administrator:</t>
        </r>
        <r>
          <rPr>
            <sz val="9"/>
            <rFont val="宋体"/>
            <charset val="134"/>
          </rPr>
          <t xml:space="preserve">
（1）“线宽小于0.8微米（含）的企业”：是指可以享受第一年至第二年免征企业所得税，第三年至第五年按照25%的法定税率减半征收企业所得税优惠政策的 集成电路线宽小于0.8微米（含）的集成电路生产企业。</t>
        </r>
      </text>
    </comment>
    <comment ref="P8" authorId="0">
      <text>
        <r>
          <rPr>
            <b/>
            <sz val="9"/>
            <rFont val="宋体"/>
            <charset val="134"/>
          </rPr>
          <t>Administrator:</t>
        </r>
        <r>
          <rPr>
            <sz val="9"/>
            <rFont val="宋体"/>
            <charset val="134"/>
          </rPr>
          <t xml:space="preserve">
（2）“线宽小于0.25微米的企业”：是指可以享受第一年至第五年免征企业所得税，第六年至第十年按照25%的法定税率减半征收企业所得税优惠政策的 集成电路线宽小于0.25微米的集成电路生产企业。</t>
        </r>
      </text>
    </comment>
    <comment ref="P9" authorId="0">
      <text>
        <r>
          <rPr>
            <b/>
            <sz val="9"/>
            <rFont val="宋体"/>
            <charset val="134"/>
          </rPr>
          <t>Administrator:</t>
        </r>
        <r>
          <rPr>
            <sz val="9"/>
            <rFont val="宋体"/>
            <charset val="134"/>
          </rPr>
          <t xml:space="preserve">
（3）“投资额超过80亿元的企业”是指可以享受第一年至第五年免征企业所得税，第六年至第十年按照25%的法定税率减半征收企业所得税优惠政策的 投资额超过80亿元的集成电路生产企业。</t>
        </r>
      </text>
    </comment>
    <comment ref="P10" authorId="0">
      <text>
        <r>
          <rPr>
            <b/>
            <sz val="9"/>
            <rFont val="宋体"/>
            <charset val="134"/>
          </rPr>
          <t>Administrator:</t>
        </r>
        <r>
          <rPr>
            <sz val="9"/>
            <rFont val="宋体"/>
            <charset val="134"/>
          </rPr>
          <t xml:space="preserve">
（4）“投资额超过150亿元的企业”是指可以享受第一年至第五年免征企业所得税，第六年至第十年按照25%的法定税率减半征收企业所得税优惠政策的 投资额超过150亿元的集成电路生产企业。</t>
        </r>
      </text>
    </comment>
    <comment ref="P11" authorId="0">
      <text>
        <r>
          <rPr>
            <b/>
            <sz val="9"/>
            <rFont val="宋体"/>
            <charset val="134"/>
          </rPr>
          <t>Administrator:</t>
        </r>
        <r>
          <rPr>
            <sz val="9"/>
            <rFont val="宋体"/>
            <charset val="134"/>
          </rPr>
          <t xml:space="preserve">
（5）“线宽小于130纳米（含）的企业”是指可以享受第一年至第二年免征企业所得税，第三年至第五年按照25%的法定税率减半征收企业所得税优惠政策的 集成电路线宽小于130纳米（含）的集成电路生产企业。</t>
        </r>
      </text>
    </comment>
    <comment ref="P12" authorId="0">
      <text>
        <r>
          <rPr>
            <b/>
            <sz val="9"/>
            <rFont val="宋体"/>
            <charset val="134"/>
          </rPr>
          <t>Administrator:</t>
        </r>
        <r>
          <rPr>
            <sz val="9"/>
            <rFont val="宋体"/>
            <charset val="134"/>
          </rPr>
          <t xml:space="preserve">
（6）“线宽小于65纳米（含）的企业”是指可以享受第一年至第五年免征企业所得税，第六年至第十年按照25%的法定税率减半征收企业所得税优惠政策的 集成电路线宽小于65纳米（含）的集成电路生产企业。
</t>
        </r>
      </text>
    </comment>
    <comment ref="P13" authorId="0">
      <text>
        <r>
          <rPr>
            <b/>
            <sz val="9"/>
            <rFont val="宋体"/>
            <charset val="134"/>
          </rPr>
          <t>Administrator:</t>
        </r>
        <r>
          <rPr>
            <sz val="9"/>
            <rFont val="宋体"/>
            <charset val="134"/>
          </rPr>
          <t xml:space="preserve">
（7）“线宽小于28纳米（含）的企业”是指可以享受第一年至第十年免征企业所得税优惠政策的 集成电路线宽小于28纳米（含）的集成电路生产企业。</t>
        </r>
      </text>
    </comment>
    <comment ref="P14" authorId="0">
      <text>
        <r>
          <rPr>
            <b/>
            <sz val="9"/>
            <rFont val="宋体"/>
            <charset val="134"/>
          </rPr>
          <t>Administrator:</t>
        </r>
        <r>
          <rPr>
            <sz val="9"/>
            <rFont val="宋体"/>
            <charset val="134"/>
          </rPr>
          <t xml:space="preserve">
（1）“集成电路设计企业”是指可以享受第一年至第二年免征企业所得税，第三年至第五年按照25%的法定税率减半征收企业所得税优惠政策的 集成电路设计企业。</t>
        </r>
      </text>
    </comment>
    <comment ref="P15" authorId="0">
      <text>
        <r>
          <rPr>
            <b/>
            <sz val="9"/>
            <rFont val="宋体"/>
            <charset val="134"/>
          </rPr>
          <t>Administrator:</t>
        </r>
        <r>
          <rPr>
            <sz val="9"/>
            <rFont val="宋体"/>
            <charset val="134"/>
          </rPr>
          <t xml:space="preserve">
（2）“重点集成电路设计企业”是指在国家发展改革委、工业和信息化部等相关部门发布的清单内，可以享受第一年至第五年免征企业所得税、接续年度减按10%的税率征收企业所得税优惠政策的 国家鼓励的重点集成电路设计企业。</t>
        </r>
      </text>
    </comment>
    <comment ref="P16" authorId="0">
      <text>
        <r>
          <rPr>
            <b/>
            <sz val="9"/>
            <rFont val="宋体"/>
            <charset val="134"/>
          </rPr>
          <t>Administrator:</t>
        </r>
        <r>
          <rPr>
            <sz val="9"/>
            <rFont val="宋体"/>
            <charset val="134"/>
          </rPr>
          <t xml:space="preserve">
①“软件企业”是指可以享受第一年至第二年免征企业所得税，第三年至第五年按照25%的法定税率减半征收企业所得税优惠政策的 符合条件的软件企业。</t>
        </r>
      </text>
    </comment>
    <comment ref="P17" authorId="0">
      <text>
        <r>
          <rPr>
            <b/>
            <sz val="9"/>
            <rFont val="宋体"/>
            <charset val="134"/>
          </rPr>
          <t>Administrator:</t>
        </r>
        <r>
          <rPr>
            <sz val="9"/>
            <rFont val="宋体"/>
            <charset val="134"/>
          </rPr>
          <t xml:space="preserve">
②“重点软件企业” 是指在国家发展改革委、工业和信息化部等相关部门发布的清单内，可以享受第一年至第五年免征企业所得税、接续年度减按10%的税率征收企业所得税优惠政策的 国家鼓励的重点软件企业。</t>
        </r>
      </text>
    </comment>
    <comment ref="O18" authorId="0">
      <text>
        <r>
          <rPr>
            <b/>
            <sz val="9"/>
            <rFont val="宋体"/>
            <charset val="134"/>
          </rPr>
          <t>Administrator:</t>
        </r>
        <r>
          <rPr>
            <sz val="9"/>
            <rFont val="宋体"/>
            <charset val="134"/>
          </rPr>
          <t xml:space="preserve">
“集成电路封装、测试（含封装测试）企业”：符合《财政部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工业和信息化部关于促进集成电路和软件产业高质量发展企业所得税政策的公告》（2020年第45号）文件规定可以享受企业所得税优惠政策的 集成电路封装、测试（含封装测试）企业。</t>
        </r>
      </text>
    </comment>
    <comment ref="O19" authorId="0">
      <text>
        <r>
          <rPr>
            <b/>
            <sz val="9"/>
            <rFont val="宋体"/>
            <charset val="134"/>
          </rPr>
          <t>Administrator:</t>
        </r>
        <r>
          <rPr>
            <sz val="9"/>
            <rFont val="宋体"/>
            <charset val="134"/>
          </rPr>
          <t xml:space="preserve">
“集成电路材料（含关键专用材料）企业”：符合《财政部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工业和信息化部关于促进集成电路和软件产业高质量发展企业所得税政策的公告》（2020年第45号）文件规定可以享受企业所得税优惠政策的 材料（含集成电路关键专用材料）生产企业。</t>
        </r>
      </text>
    </comment>
    <comment ref="O20" authorId="0">
      <text>
        <r>
          <rPr>
            <b/>
            <sz val="9"/>
            <rFont val="宋体"/>
            <charset val="134"/>
          </rPr>
          <t>Administrator:</t>
        </r>
        <r>
          <rPr>
            <sz val="9"/>
            <rFont val="宋体"/>
            <charset val="134"/>
          </rPr>
          <t xml:space="preserve">
“集成电路装备（含专用设备）企业”：符合《财政部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工业和信息化部关于促进集成电路和软件产业高质量发展企业所得税政策的公告》（2020年第45号）文件规定可以享受企业所得税优惠政策的 集成电路装备（含专用设备）企业。</t>
        </r>
      </text>
    </comment>
  </commentList>
</comments>
</file>

<file path=xl/comments30.xml><?xml version="1.0" encoding="utf-8"?>
<comments xmlns="http://schemas.openxmlformats.org/spreadsheetml/2006/main">
  <authors>
    <author>Administrator</author>
  </authors>
  <commentList>
    <comment ref="A5" authorId="0">
      <text>
        <r>
          <rPr>
            <b/>
            <sz val="9"/>
            <rFont val="宋体"/>
            <charset val="134"/>
          </rPr>
          <t>Administrator:</t>
        </r>
        <r>
          <rPr>
            <sz val="9"/>
            <rFont val="宋体"/>
            <charset val="134"/>
          </rPr>
          <t xml:space="preserve">
企业以前年度符合软件、集成电路税收优惠政策条件且已开始享受优惠政策的，可选择延续适用原有优惠政策；符合最新软件、集成电路税收优惠政策条件的，可选择适用新出台的优惠政策。
企业根据实际情况在“选择适用优惠政策”中勾选“延续适用原有优惠政策”或“适用新出台优惠政策”；
集成电路生产企业只享受集成电路项目所得优惠政策，无需勾选。</t>
        </r>
      </text>
    </comment>
    <comment ref="A6" authorId="0">
      <text>
        <r>
          <rPr>
            <b/>
            <sz val="9"/>
            <rFont val="宋体"/>
            <charset val="134"/>
          </rPr>
          <t>Administrator:</t>
        </r>
        <r>
          <rPr>
            <sz val="9"/>
            <rFont val="宋体"/>
            <charset val="134"/>
          </rPr>
          <t xml:space="preserve">
1.减免方式：纳税人根据《企业所得税年度纳税申报基础信息表》（A000000）“208软件、集成电路企业类型”填报的企业类型和实际经营情况，从《软件、集成电路企业优惠方式代码表》“代码”列中选择相应代码，填入本项。
除集成电路生产企业纳税人存在按项目享受优惠的情况外，纳税人仅可从中选择一项填列；
若集成电路生产企业纳税人存在多个项目的，应将所有享受优惠的项目减免方式等情况填入本表，项目数量可以增加。</t>
        </r>
      </text>
    </comment>
    <comment ref="F6" authorId="0">
      <text>
        <r>
          <rPr>
            <b/>
            <sz val="9"/>
            <rFont val="宋体"/>
            <charset val="134"/>
          </rPr>
          <t>Administrator:</t>
        </r>
        <r>
          <rPr>
            <sz val="9"/>
            <rFont val="宋体"/>
            <charset val="134"/>
          </rPr>
          <t xml:space="preserve">
2.“获利年度\开始计算优惠期年度”：适用选择“二免三减半”“五免五减半”“五免”“十免”等定期减免类型的纳税人填报。
其中，“开始计算优惠期年度”按照财税〔2012〕27号、财税〔2015〕6号、财税〔2018〕27号、《财政部 税务总局 发展改革委 工业和信息化部关于促进集成电路和软件产业高质量发展企业所得税政策的公告》（2020年第45号）等文件的相关规定确定。
</t>
        </r>
      </text>
    </comment>
    <comment ref="C10" authorId="0">
      <text>
        <r>
          <rPr>
            <b/>
            <sz val="9"/>
            <rFont val="宋体"/>
            <charset val="134"/>
          </rPr>
          <t>Administrator:</t>
        </r>
        <r>
          <rPr>
            <sz val="9"/>
            <rFont val="宋体"/>
            <charset val="134"/>
          </rPr>
          <t xml:space="preserve">
1. 第 1 行“一、企业本年月平均职工总人数”：
填报纳税人本年月平均职工总人数。
本年月平均职工总人数计算方法：
月平均人数＝（月初数+月末数）÷2
全年月平均职工总人数＝全年各月平均数之和÷12
</t>
        </r>
      </text>
    </comment>
    <comment ref="C11" authorId="0">
      <text>
        <r>
          <rPr>
            <b/>
            <sz val="9"/>
            <rFont val="宋体"/>
            <charset val="134"/>
          </rPr>
          <t>Administrator:</t>
        </r>
        <r>
          <rPr>
            <sz val="9"/>
            <rFont val="宋体"/>
            <charset val="134"/>
          </rPr>
          <t xml:space="preserve">
2.第2行“签订劳动合同关系且具有大学专\本科以上学历的职工人数”：填报纳税人符合政策规定的大学专\本科以上学历的职工人数。</t>
        </r>
      </text>
    </comment>
    <comment ref="C12" authorId="0">
      <text>
        <r>
          <rPr>
            <b/>
            <sz val="9"/>
            <rFont val="宋体"/>
            <charset val="134"/>
          </rPr>
          <t>Administrator:</t>
        </r>
        <r>
          <rPr>
            <sz val="9"/>
            <rFont val="宋体"/>
            <charset val="134"/>
          </rPr>
          <t xml:space="preserve">
3. 第 3 行“研究开发人员人数”：
填报纳税人本年研究开发人员人数。</t>
        </r>
      </text>
    </comment>
    <comment ref="C13" authorId="0">
      <text>
        <r>
          <rPr>
            <b/>
            <sz val="9"/>
            <rFont val="宋体"/>
            <charset val="134"/>
          </rPr>
          <t>Administrator:</t>
        </r>
        <r>
          <rPr>
            <sz val="9"/>
            <rFont val="宋体"/>
            <charset val="134"/>
          </rPr>
          <t xml:space="preserve">
4. 第 4 行“二、研发费用总额”：
填报企业按照《财政部 国家税务总局 科技部关于完善研发费用税前加计扣除政策的通知》（财税〔2015〕119 号）、《国家税务总局关于企业研究开发费用税前加计扣除政策有关问题的公告》(2015 年第 97 号)、《国家税务总局关于研发费用税前加计扣除归集范围有关问题的公告》(2017 年第 40 号) 等文件规定口径 归集的研发费用。</t>
        </r>
      </text>
    </comment>
    <comment ref="C14" authorId="0">
      <text>
        <r>
          <rPr>
            <b/>
            <sz val="9"/>
            <rFont val="宋体"/>
            <charset val="134"/>
          </rPr>
          <t>Administrator:</t>
        </r>
        <r>
          <rPr>
            <sz val="9"/>
            <rFont val="宋体"/>
            <charset val="134"/>
          </rPr>
          <t xml:space="preserve">
5. 第 5 行“企业在中国境内发生的研发费用金额”：
填报纳税人本年在中国境内发生的研发费用。</t>
        </r>
      </text>
    </comment>
    <comment ref="C15" authorId="0">
      <text>
        <r>
          <rPr>
            <b/>
            <sz val="9"/>
            <rFont val="宋体"/>
            <charset val="134"/>
          </rPr>
          <t>Administrator:</t>
        </r>
        <r>
          <rPr>
            <sz val="9"/>
            <rFont val="宋体"/>
            <charset val="134"/>
          </rPr>
          <t xml:space="preserve">
6.第6行“三、企业收入总额”：填报纳税人本年以货币形式和非货币形式从各种来源取得的收入总额。
包括：销售货物收入，提供劳务收入，转让财产收入，股息、红利等权益性投资收益，利息收入，租金收入，特许权使用费收入，接受捐赠收入，其他收入。</t>
        </r>
      </text>
    </comment>
    <comment ref="C16" authorId="0">
      <text>
        <r>
          <rPr>
            <b/>
            <sz val="9"/>
            <rFont val="宋体"/>
            <charset val="134"/>
          </rPr>
          <t>Administrator:</t>
        </r>
        <r>
          <rPr>
            <sz val="9"/>
            <rFont val="宋体"/>
            <charset val="134"/>
          </rPr>
          <t xml:space="preserve">
7. 第 7 行“四、符合条件的销售（营业）收入”：
根据企业类型分析填报，具体如下：
（1） 集成电路生产企业：填报本年度集成电路制造销售（营业）收入；
（2） 集成电路设计企业：填报本年度集成电路设计销售（营业）收入；
（3） 软件企业：一般软件企业填报本年软件产品开发销售（营业）收入；嵌入式或信息系统集成软件企业填报嵌入式软件产品和信息系统集成产品开发销售（营业） 收入；
（4） 集成电路封装、测试（含封装测试）企业：填报本年集成电路封装、测试（ 含封装测试）销售（营业）收入；
（5） 集成电路材料（含关键专用材料）企业：填报本年集成电路材料（含关键专用材料）销售（营业）收入；
（6） 集成电路装备（含专用设备）企业：填报本年集成电路装备（含专用设备） 销售（营业）收入。
</t>
        </r>
      </text>
    </comment>
    <comment ref="C17" authorId="0">
      <text>
        <r>
          <rPr>
            <b/>
            <sz val="9"/>
            <rFont val="宋体"/>
            <charset val="134"/>
          </rPr>
          <t>Administrator:</t>
        </r>
        <r>
          <rPr>
            <sz val="9"/>
            <rFont val="宋体"/>
            <charset val="134"/>
          </rPr>
          <t xml:space="preserve">
8.第8行“其中：自主设计、自主开发销售及服务收入”：根据企业类型分析填报，具体如下：
（1）集成电路设计企业：填报本年度集成电路自主设计销售（营业）收入。
（2）软件企业：软件企业填报本年软件产品自主开发销售（营业）收入；嵌入式或信息系统集成软件企业填报本年自主开发嵌入式软件产品和信息系统集成产品开发销售（营业）收入。
</t>
        </r>
      </text>
    </comment>
    <comment ref="C18" authorId="0">
      <text>
        <r>
          <rPr>
            <b/>
            <sz val="9"/>
            <rFont val="宋体"/>
            <charset val="134"/>
          </rPr>
          <t>Administrator:</t>
        </r>
        <r>
          <rPr>
            <sz val="9"/>
            <rFont val="宋体"/>
            <charset val="134"/>
          </rPr>
          <t xml:space="preserve">
9.第9行“五、拥有核心关键技术和属于本企业的知识产权总数”：填报拥有核心关键技术和属于本企业的知识产权的数量。</t>
        </r>
      </text>
    </comment>
    <comment ref="C19" authorId="0">
      <text>
        <r>
          <rPr>
            <b/>
            <sz val="9"/>
            <rFont val="宋体"/>
            <charset val="134"/>
          </rPr>
          <t>Administrator:</t>
        </r>
        <r>
          <rPr>
            <sz val="9"/>
            <rFont val="宋体"/>
            <charset val="134"/>
          </rPr>
          <t xml:space="preserve">
10.第10行“其中：发明专利”：填报拥有核心关键技术和属于本企业的知识产权中属于发明专利的数量。</t>
        </r>
      </text>
    </comment>
    <comment ref="C20" authorId="0">
      <text>
        <r>
          <rPr>
            <b/>
            <sz val="9"/>
            <rFont val="宋体"/>
            <charset val="134"/>
          </rPr>
          <t>Administrator:</t>
        </r>
        <r>
          <rPr>
            <sz val="9"/>
            <rFont val="宋体"/>
            <charset val="134"/>
          </rPr>
          <t xml:space="preserve">
11.第11行“集成电路布图设计登记”：由集成电路设计企业填报集成电路布图设计登记数量。</t>
        </r>
      </text>
    </comment>
    <comment ref="C21" authorId="0">
      <text>
        <r>
          <rPr>
            <b/>
            <sz val="9"/>
            <rFont val="宋体"/>
            <charset val="134"/>
          </rPr>
          <t>Administrator:</t>
        </r>
        <r>
          <rPr>
            <sz val="9"/>
            <rFont val="宋体"/>
            <charset val="134"/>
          </rPr>
          <t xml:space="preserve">
12.第12行“计算机软件著作权”：填报计算机软件著作权数量。</t>
        </r>
      </text>
    </comment>
    <comment ref="C22" authorId="0">
      <text>
        <r>
          <rPr>
            <b/>
            <sz val="9"/>
            <rFont val="宋体"/>
            <charset val="134"/>
          </rPr>
          <t>Administrator:</t>
        </r>
        <r>
          <rPr>
            <sz val="9"/>
            <rFont val="宋体"/>
            <charset val="134"/>
          </rPr>
          <t xml:space="preserve">
13.第13行“是否从事 8 英寸及以下集成电路生产”：由集成电路生产企业根据企业经营情况勾选。</t>
        </r>
      </text>
    </comment>
    <comment ref="C23" authorId="0">
      <text>
        <r>
          <rPr>
            <b/>
            <sz val="9"/>
            <rFont val="宋体"/>
            <charset val="134"/>
          </rPr>
          <t>Administrator:</t>
        </r>
        <r>
          <rPr>
            <sz val="9"/>
            <rFont val="宋体"/>
            <charset val="134"/>
          </rPr>
          <t xml:space="preserve">
14.第14行“是否按照开发、销售嵌入式软件企业条件享受政策”：由软件企业根据企业生产经营情况勾选。</t>
        </r>
      </text>
    </comment>
    <comment ref="C24" authorId="0">
      <text>
        <r>
          <rPr>
            <b/>
            <sz val="9"/>
            <rFont val="宋体"/>
            <charset val="134"/>
          </rPr>
          <t>Administrator:</t>
        </r>
        <r>
          <rPr>
            <sz val="9"/>
            <rFont val="宋体"/>
            <charset val="134"/>
          </rPr>
          <t xml:space="preserve">
15.第15行“重点集成电路设计领域和重点软件领域”：由重点集成电路设计企业和软件企业根据企业实际情况，从《重点集成电路设计和软件企业领域表》中选择所属领域填入本项。</t>
        </r>
      </text>
    </comment>
    <comment ref="B25" authorId="0">
      <text>
        <r>
          <rPr>
            <b/>
            <sz val="9"/>
            <rFont val="宋体"/>
            <charset val="134"/>
          </rPr>
          <t>Administrator:</t>
        </r>
        <r>
          <rPr>
            <sz val="9"/>
            <rFont val="宋体"/>
            <charset val="134"/>
          </rPr>
          <t xml:space="preserve">
16.第16行“减免税额”：填报本年享受集成电路、软件企业优惠的金额。
当减免方式为“项目所得二免三减半（免税）”“项目所得二免三减半（减半征收）”“项目所得五免五减半（免税）”“项目所得五免五减半（减半征收）”“项目所得十免（免税）”时，
本行无需填报。</t>
        </r>
      </text>
    </comment>
  </commentList>
</comments>
</file>

<file path=xl/comments31.xml><?xml version="1.0" encoding="utf-8"?>
<comments xmlns="http://schemas.openxmlformats.org/spreadsheetml/2006/main">
  <authors>
    <author>Administrator</author>
  </authors>
  <commentList>
    <comment ref="M6" authorId="0">
      <text>
        <r>
          <rPr>
            <b/>
            <sz val="9"/>
            <rFont val="宋体"/>
            <charset val="134"/>
          </rPr>
          <t>Administrator:</t>
        </r>
        <r>
          <rPr>
            <sz val="9"/>
            <rFont val="宋体"/>
            <charset val="134"/>
          </rPr>
          <t xml:space="preserve">
第11列“本年实际抵免的各年度税额”：第1行至第6行填报纳税人用于依次抵免前5个年度及本年尚未抵免的税额，第11列小于等于第4-10列，且第11列第1行至第6行合计金额不得大于第6行第2列的金额。</t>
        </r>
      </text>
    </comment>
    <comment ref="C15" authorId="0">
      <text>
        <r>
          <rPr>
            <b/>
            <sz val="9"/>
            <rFont val="宋体"/>
            <charset val="134"/>
          </rPr>
          <t>Administrator:</t>
        </r>
        <r>
          <rPr>
            <sz val="9"/>
            <rFont val="宋体"/>
            <charset val="134"/>
          </rPr>
          <t xml:space="preserve">
第9行“本年允许抵免的环境保护专用设备投资额”：填报纳税人本年购置并实际使用《环境保护专用设备企业所得税优惠目录》规定的环境保护专用设备的发票价税合计价格，但不包括允许抵扣的增值税进项税额、按有关规定退还的增值税税款以及设备运输、安装和调试等费用。</t>
        </r>
      </text>
    </comment>
    <comment ref="C16" authorId="0">
      <text>
        <r>
          <rPr>
            <b/>
            <sz val="9"/>
            <rFont val="宋体"/>
            <charset val="134"/>
          </rPr>
          <t>Administrator:</t>
        </r>
        <r>
          <rPr>
            <sz val="9"/>
            <rFont val="宋体"/>
            <charset val="134"/>
          </rPr>
          <t xml:space="preserve">
第10行“本年允许抵免节能节水的专用设备投资额”：填报纳税人本年购置并实际使用《节能节水专用设备企业所得税优惠目录》规定的节能节水等专用设备的发票价税合计价格，但不包括允许抵扣的增值税进项税额、按有关规定退还的增值税税款以及设备运输、安装和调试等费用。</t>
        </r>
      </text>
    </comment>
    <comment ref="C17" authorId="0">
      <text>
        <r>
          <rPr>
            <b/>
            <sz val="9"/>
            <rFont val="宋体"/>
            <charset val="134"/>
          </rPr>
          <t>Administrator:</t>
        </r>
        <r>
          <rPr>
            <sz val="9"/>
            <rFont val="宋体"/>
            <charset val="134"/>
          </rPr>
          <t xml:space="preserve">
第11行“本年允许抵免的安全生产专用设备投资额”：填报纳税人本年购置并实际使用《安全生产专用设备企业所得税优惠目录》规定的安全生产等专用设备的发票价税合计价格，但不包括允许抵扣的增值税进项税额、按有关规定退还的增值税税款以及设备运输、安装和调试等费用。</t>
        </r>
      </text>
    </comment>
  </commentList>
</comments>
</file>

<file path=xl/comments32.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1. 第 1 列“国家（地区）”：
纳税人若选择“分国（地区）不分项”的境外所得抵免方式，填报纳税人境外所得来源的国家（地区）名称，来源于同一国家（地区） 的境外所得合并到一行填报；
纳税人若选择“不分国（地区）不分项”的境外所得抵免方式，无需填报。</t>
        </r>
      </text>
    </comment>
    <comment ref="C4" authorId="0">
      <text>
        <r>
          <rPr>
            <b/>
            <sz val="9"/>
            <rFont val="宋体"/>
            <charset val="134"/>
          </rPr>
          <t>Administrator:</t>
        </r>
        <r>
          <rPr>
            <sz val="9"/>
            <rFont val="宋体"/>
            <charset val="134"/>
          </rPr>
          <t xml:space="preserve">
2. 第 2 列“境外税前所得”：
填报表 A108010 第 14 列-第 19 列-第 24 列的金额。
(1)若选择“分国（地区）不分项”的境外所得抵免方式，第 2 列各行＝表 A108010 第 14 列相应行次-第 19 列相应行次-第 24 列相应行次；
(2)若选择“不分国（地区）不分项”的境外所得抵免方式，第 1 行第 2 列＝表 A108010 第 14 列合计-第 19 列合计-第24 列合计。
</t>
        </r>
      </text>
    </comment>
    <comment ref="D4" authorId="0">
      <text>
        <r>
          <rPr>
            <b/>
            <sz val="9"/>
            <rFont val="宋体"/>
            <charset val="134"/>
          </rPr>
          <t>Administrator:</t>
        </r>
        <r>
          <rPr>
            <sz val="9"/>
            <rFont val="宋体"/>
            <charset val="134"/>
          </rPr>
          <t xml:space="preserve">
3. 第 3 列“境外所得纳税调整后所得”：
填报表 A108010 第 18 列-第 26 列的金额。
(1)若选择“分国（地区）不分项”的境外所得抵免方式，第 3 列各行＝表 A108010 第 18 列相应行次-第 26 列相应行次；
(2)若选择“不分国（地区）不分项”的境外所得抵免方式，第 1 行第 3 列＝表 A108010 第 18 列合计-第 26 列合计。
</t>
        </r>
      </text>
    </comment>
    <comment ref="E4" authorId="0">
      <text>
        <r>
          <rPr>
            <b/>
            <sz val="9"/>
            <rFont val="宋体"/>
            <charset val="134"/>
          </rPr>
          <t>Administrator:</t>
        </r>
        <r>
          <rPr>
            <sz val="9"/>
            <rFont val="宋体"/>
            <charset val="134"/>
          </rPr>
          <t xml:space="preserve">
4. 第 4 列“弥补境外以前年度亏损”：
填报表 A108020 第 4+8 列的合计金额。
(1)若选择“分国（地区）不分项”的境外所得抵免方式，第 4 列各行＝表 A108020 第 4 列相应行次+第 8 列相应行次；
(2)若选择“不分国（地区）不分项”的境外所得抵免方式，第 1 行第 4 列＝表 A108020 第 4 列合计+第 8 列合计。
</t>
        </r>
      </text>
    </comment>
    <comment ref="F4" authorId="0">
      <text>
        <r>
          <rPr>
            <b/>
            <sz val="9"/>
            <rFont val="宋体"/>
            <charset val="134"/>
          </rPr>
          <t>Administrator:</t>
        </r>
        <r>
          <rPr>
            <sz val="9"/>
            <rFont val="宋体"/>
            <charset val="134"/>
          </rPr>
          <t xml:space="preserve">
5. 第 5 列“境外应纳税所得额”：
填报第 3-4 列的余额。当第 3-4 列＜0 时，本列填报 0。</t>
        </r>
      </text>
    </comment>
    <comment ref="G4" authorId="0">
      <text>
        <r>
          <rPr>
            <b/>
            <sz val="9"/>
            <rFont val="宋体"/>
            <charset val="134"/>
          </rPr>
          <t>Administrator:</t>
        </r>
        <r>
          <rPr>
            <sz val="9"/>
            <rFont val="宋体"/>
            <charset val="134"/>
          </rPr>
          <t xml:space="preserve">
6. 第 6 列“抵减境内亏损”：
当纳税人选择用境外所得抵减弥补境内亏损时，填报纳税人境外所得按照税收规定抵减境内的亏损额（包括抵减的当年度境内亏损额和弥补的以前年度境内亏损额）；
当纳税人选择不用境外所得抵减弥补境内亏损时，填报 0。
(1)若选择“分国（地区）不分项”的境外所得抵免方式，第 6 列合计≤第 5 列合计、表 A106000 第 9 列第 1 行至第 10 行合计+表 A100000 第 18 行的孰小值；
(2)若选择“不分国（地区）不分项”的境外所得抵免方式，第 1 行第 6 列≤第 1 行第 5 列、表 A106000第 9 列第 1 行至第 10 行合计+表 A100000 第 18 行的孰小值。</t>
        </r>
      </text>
    </comment>
    <comment ref="H4" authorId="0">
      <text>
        <r>
          <rPr>
            <b/>
            <sz val="9"/>
            <rFont val="宋体"/>
            <charset val="134"/>
          </rPr>
          <t>Administrator:</t>
        </r>
        <r>
          <rPr>
            <sz val="9"/>
            <rFont val="宋体"/>
            <charset val="134"/>
          </rPr>
          <t xml:space="preserve">
7. 第 7 列“抵减境内亏损后的境外应纳税所得额”：
填报第 5-6 列金额。</t>
        </r>
      </text>
    </comment>
    <comment ref="I4" authorId="0">
      <text>
        <r>
          <rPr>
            <b/>
            <sz val="9"/>
            <rFont val="宋体"/>
            <charset val="134"/>
          </rPr>
          <t>Administrator:</t>
        </r>
        <r>
          <rPr>
            <sz val="9"/>
            <rFont val="宋体"/>
            <charset val="134"/>
          </rPr>
          <t xml:space="preserve">
8. 第 8 列“税率”：
填报法定税率 25%。
符合《财政部 国家税务总局关于高新技术企业境外所得适用税率及税收抵免问题的通知》（财税〔2011〕47 号）第一条规定的高新技术企业填报 15%。</t>
        </r>
      </text>
    </comment>
    <comment ref="J4" authorId="0">
      <text>
        <r>
          <rPr>
            <b/>
            <sz val="9"/>
            <rFont val="宋体"/>
            <charset val="134"/>
          </rPr>
          <t>Administrator:</t>
        </r>
        <r>
          <rPr>
            <sz val="9"/>
            <rFont val="宋体"/>
            <charset val="134"/>
          </rPr>
          <t xml:space="preserve">
9. 第 9 列“境外所得应纳税额”：
填报第 7×8 列金额。</t>
        </r>
      </text>
    </comment>
    <comment ref="K4" authorId="0">
      <text>
        <r>
          <rPr>
            <b/>
            <sz val="9"/>
            <rFont val="宋体"/>
            <charset val="134"/>
          </rPr>
          <t>Administrator:</t>
        </r>
        <r>
          <rPr>
            <sz val="9"/>
            <rFont val="宋体"/>
            <charset val="134"/>
          </rPr>
          <t xml:space="preserve">
10. 第 10 列“境外所得可抵免税额”：
填报表 A108010 第 13 列-第 23 列-第 25 列金额。
(1)若选择“分国（地区）不分项”的境外所得抵免方式，第 10 列各行＝表 A108010 第 13 列相应行次-第 23 列相应行次-第 25 列相应行次；
(2)若选择“不分国（地区）不分项” 的境外所得抵免方式，第 1 行第 10 列＝表 A108010 第 13 列合计-第 23 列合计-第
25 列合计。
</t>
        </r>
      </text>
    </comment>
    <comment ref="L4" authorId="0">
      <text>
        <r>
          <rPr>
            <b/>
            <sz val="9"/>
            <rFont val="宋体"/>
            <charset val="134"/>
          </rPr>
          <t>Administrator:</t>
        </r>
        <r>
          <rPr>
            <sz val="9"/>
            <rFont val="宋体"/>
            <charset val="134"/>
          </rPr>
          <t xml:space="preserve">
11. 第 11 列“境外所得抵免限额”：
境外所得抵免限额按以下公式计算：
抵免限额＝中国境内、境外所得依照企业所得税法和条例的规定计算的应纳税总额×来源于某国（地区）的应纳税所得额÷中国境内、境外应纳税所得总额。
</t>
        </r>
      </text>
    </comment>
    <comment ref="M4" authorId="0">
      <text>
        <r>
          <rPr>
            <b/>
            <sz val="9"/>
            <rFont val="宋体"/>
            <charset val="134"/>
          </rPr>
          <t>Administrator:</t>
        </r>
        <r>
          <rPr>
            <sz val="9"/>
            <rFont val="宋体"/>
            <charset val="134"/>
          </rPr>
          <t xml:space="preserve">
12. 第 12 列“本年可抵免境外所得税额”：
填报纳税人本年来源于境外的所得已缴纳所得税在本年度允许抵免的金额。
按第 10 列、第 11 列孰小值填报。
</t>
        </r>
      </text>
    </comment>
    <comment ref="N4" authorId="0">
      <text>
        <r>
          <rPr>
            <b/>
            <sz val="9"/>
            <rFont val="宋体"/>
            <charset val="134"/>
          </rPr>
          <t>Administrator:</t>
        </r>
        <r>
          <rPr>
            <sz val="9"/>
            <rFont val="宋体"/>
            <charset val="134"/>
          </rPr>
          <t xml:space="preserve">
13. 第 13 列“未超过境外所得税抵免限额的余额”：
填报纳税人本年在抵免限额内抵免完境外所得税后有余额的，可用于抵免以前年度结转的待抵免的所得税额。
按第 11-12 列金额填报。</t>
        </r>
      </text>
    </comment>
    <comment ref="O4" authorId="0">
      <text>
        <r>
          <rPr>
            <b/>
            <sz val="9"/>
            <rFont val="宋体"/>
            <charset val="134"/>
          </rPr>
          <t>Administrator:</t>
        </r>
        <r>
          <rPr>
            <sz val="9"/>
            <rFont val="宋体"/>
            <charset val="134"/>
          </rPr>
          <t xml:space="preserve">
14. 第 14 列“本年可抵免以前年度未抵免境外所得税额”：
填报纳税人本年可抵免以前年度未抵免、结转到本年度抵免的境外所得税额，
按表 A108030 第 13 列金额填报。
(1)若选择“分国（地区）不分项”的境外所得抵免方式，第 14 列各行＝表 A108030 第 13 列相应行次；
(2)若选择“不分国（地区）不分项”的境外所得抵免方式，第 1 行第
14 列＝表 A108030 第 13 列合计。
</t>
        </r>
      </text>
    </comment>
    <comment ref="T4" authorId="0">
      <text>
        <r>
          <rPr>
            <b/>
            <sz val="9"/>
            <rFont val="宋体"/>
            <charset val="134"/>
          </rPr>
          <t>Administrator:</t>
        </r>
        <r>
          <rPr>
            <sz val="9"/>
            <rFont val="宋体"/>
            <charset val="134"/>
          </rPr>
          <t xml:space="preserve">
16. 第 19 列“境外所得抵免所得税额合计”：
填报第 12+14+18 列金额。</t>
        </r>
      </text>
    </comment>
    <comment ref="P5" authorId="0">
      <text>
        <r>
          <rPr>
            <b/>
            <sz val="9"/>
            <rFont val="宋体"/>
            <charset val="134"/>
          </rPr>
          <t>Administrator:</t>
        </r>
        <r>
          <rPr>
            <sz val="9"/>
            <rFont val="宋体"/>
            <charset val="134"/>
          </rPr>
          <t xml:space="preserve">
（1） 第 15 列“按低于 12.5%的实际税率计算的抵免额”：
纳税人从境外取得营业利润所得以及符合境外税额间接抵免条件的股息所得，所得来源国（地区）的实际有效税率低于 12.5%的，填报按照实际有效税率计算的抵免额。</t>
        </r>
      </text>
    </comment>
    <comment ref="Q5" authorId="0">
      <text>
        <r>
          <rPr>
            <b/>
            <sz val="9"/>
            <rFont val="宋体"/>
            <charset val="134"/>
          </rPr>
          <t>Administrator:</t>
        </r>
        <r>
          <rPr>
            <sz val="9"/>
            <rFont val="宋体"/>
            <charset val="134"/>
          </rPr>
          <t xml:space="preserve">
（2） 第 16 列“按 12.5%计算的抵免额”：
纳税人从境外取得营业利润所得以及符合境外税额间接抵免条件的股息所得，除第 15 列情形外，填报按照 12.5%计算的抵免额。</t>
        </r>
      </text>
    </comment>
    <comment ref="R5" authorId="0">
      <text>
        <r>
          <rPr>
            <b/>
            <sz val="9"/>
            <rFont val="宋体"/>
            <charset val="134"/>
          </rPr>
          <t>Administrator:</t>
        </r>
        <r>
          <rPr>
            <sz val="9"/>
            <rFont val="宋体"/>
            <charset val="134"/>
          </rPr>
          <t xml:space="preserve">
（3） 第 17 列“按 25%计算的抵免额”：纳税人从境外取得营业利润所得以及符合境外税额间接抵免条件的股息所得，所得来源国（地区）的实际有效税率高于 25%的， 填报按照 25%计算的抵免额。</t>
        </r>
      </text>
    </comment>
    <comment ref="A7" authorId="0">
      <text>
        <r>
          <rPr>
            <b/>
            <sz val="9"/>
            <rFont val="宋体"/>
            <charset val="134"/>
          </rPr>
          <t>Administrator:</t>
        </r>
        <r>
          <rPr>
            <sz val="9"/>
            <rFont val="宋体"/>
            <charset val="134"/>
          </rPr>
          <t xml:space="preserve">
（一）行次填报
纳税人若选择“分国（地区）不分项”的境外所得抵免方式，应根据《境外所得纳税调整后所得明细表》（A108010）、《境外分支机构弥补亏损明细表》（A108020）、
《跨年度结转抵免境外所得税明细表》（A108030）分国（地区）别逐行填报本表；
纳税人若选择“不分国（地区）不分项”的境外所得抵免方式，应按照税收规定计算可抵免境外所得税税额和抵免限额，并根据表 A108010、表 A108020、表 A108030 的合计金额填报本表第 1 行。
</t>
        </r>
      </text>
    </comment>
  </commentList>
</comments>
</file>

<file path=xl/comments33.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1. 第 1 列“国家（地区）”：
填报纳税人境外所得来源的国家（地区）名称，来源于同一个国家（地区）的境外所得可合并到一行填报。</t>
        </r>
      </text>
    </comment>
    <comment ref="C4" authorId="0">
      <text>
        <r>
          <rPr>
            <b/>
            <sz val="9"/>
            <rFont val="宋体"/>
            <charset val="134"/>
          </rPr>
          <t>Administrator:</t>
        </r>
        <r>
          <rPr>
            <sz val="9"/>
            <rFont val="宋体"/>
            <charset val="134"/>
          </rPr>
          <t xml:space="preserve">
2. 第 2 列至第 9 列“境外税后所得”：
填报纳税人取得的来源于境外的税后所得， 包含已计入利润总额以及按照税法相关规定已在《纳税调整项目明细表》（A105000） 进行纳税调整的境外税后所得。</t>
        </r>
      </text>
    </comment>
    <comment ref="K4" authorId="0">
      <text>
        <r>
          <rPr>
            <b/>
            <sz val="9"/>
            <rFont val="宋体"/>
            <charset val="134"/>
          </rPr>
          <t>Administrator:</t>
        </r>
        <r>
          <rPr>
            <sz val="9"/>
            <rFont val="宋体"/>
            <charset val="134"/>
          </rPr>
          <t xml:space="preserve">
表间关系：
1.若选择“分国（地区）不分项”的境外所得抵免方式，本表第13列各行-第23列各行-第25列各行＝表A108000第10列相应行次；
若选择“不分国（地区）不分项”的境外所得抵免方式，本表第13列合计-第23列合计-第25列合计＝表A108000第1行第10列。</t>
        </r>
      </text>
    </comment>
    <comment ref="O4" authorId="0">
      <text>
        <r>
          <rPr>
            <b/>
            <sz val="9"/>
            <rFont val="宋体"/>
            <charset val="134"/>
          </rPr>
          <t>Administrator:</t>
        </r>
        <r>
          <rPr>
            <sz val="9"/>
            <rFont val="宋体"/>
            <charset val="134"/>
          </rPr>
          <t xml:space="preserve">
表间关系：
2.若选择“分国（地区）不分项”的境外所得抵免方式，本表第14列各行-第19列各行-第24列各行＝表A108000第2列相应行次；
若选择“不分国（地区）不分项”的境外所得抵免方式，本表第14列合计-第19列合计-第24列合计＝表A108000第1行第2列。</t>
        </r>
      </text>
    </comment>
    <comment ref="P4" authorId="0">
      <text>
        <r>
          <rPr>
            <b/>
            <sz val="9"/>
            <rFont val="宋体"/>
            <charset val="134"/>
          </rPr>
          <t>Administrator:</t>
        </r>
        <r>
          <rPr>
            <sz val="9"/>
            <rFont val="宋体"/>
            <charset val="134"/>
          </rPr>
          <t xml:space="preserve">
6. 第 15 列“境外分支机构收入与支出纳税调整额”：
填报纳税人境外分支机构收入、支出 按照税收规定 计算的纳税调整额。
</t>
        </r>
      </text>
    </comment>
    <comment ref="Q4" authorId="0">
      <text>
        <r>
          <rPr>
            <b/>
            <sz val="9"/>
            <rFont val="宋体"/>
            <charset val="134"/>
          </rPr>
          <t>Administrator:</t>
        </r>
        <r>
          <rPr>
            <sz val="9"/>
            <rFont val="宋体"/>
            <charset val="134"/>
          </rPr>
          <t xml:space="preserve">
7. 第 16 列“境外分支机构调整分摊扣除的有关成本费用”：
填报纳税人境外分支机构应合理分摊的总部管理费等有关成本费用，同时在《纳税调整项目明细表》（A105000）进行纳税调增。
</t>
        </r>
      </text>
    </comment>
    <comment ref="R4" authorId="0">
      <text>
        <r>
          <rPr>
            <b/>
            <sz val="9"/>
            <rFont val="宋体"/>
            <charset val="134"/>
          </rPr>
          <t>Administrator:</t>
        </r>
        <r>
          <rPr>
            <sz val="9"/>
            <rFont val="宋体"/>
            <charset val="134"/>
          </rPr>
          <t xml:space="preserve">
8. 第 17 列“境外所得对应调整的相关成本费用支出”：
填报纳税人实际发生与取得境外所得有关但未直接计入境外所得应纳税所得的成本费用支出，同时在《纳税调整项目明细表》A105000）进行纳税调增。</t>
        </r>
      </text>
    </comment>
    <comment ref="S4" authorId="0">
      <text>
        <r>
          <rPr>
            <b/>
            <sz val="9"/>
            <rFont val="宋体"/>
            <charset val="134"/>
          </rPr>
          <t>Administrator:</t>
        </r>
        <r>
          <rPr>
            <sz val="9"/>
            <rFont val="宋体"/>
            <charset val="134"/>
          </rPr>
          <t xml:space="preserve">
9. 第 18 列“境外所得纳税调整后所得”：
填报第 14+15-16-17 列的金额。
表间关系：
5.若选择“分国（地区）不分项”的境外所得抵免方式，本表第18列各行-第26列各行＝表A108000第3列相应行次；若选择“不分国（地区）不分项” 的境外所得抵免方式，本表第18列合计-第26列合计＝表A108000第1行第3列。 </t>
        </r>
      </text>
    </comment>
    <comment ref="T4" authorId="0">
      <text>
        <r>
          <rPr>
            <b/>
            <sz val="9"/>
            <rFont val="宋体"/>
            <charset val="134"/>
          </rPr>
          <t>Administrator:</t>
        </r>
        <r>
          <rPr>
            <sz val="9"/>
            <rFont val="宋体"/>
            <charset val="134"/>
          </rPr>
          <t xml:space="preserve">
10.第19列至第26列“其中：新增境外直接投资所得”：填报在海南自由贸易港等特定地区设立的旅游业、现代服务业、高新技术产业企业新增境外直接投资取得的所得。</t>
        </r>
      </text>
    </comment>
    <comment ref="D5" authorId="0">
      <text>
        <r>
          <rPr>
            <b/>
            <sz val="9"/>
            <rFont val="宋体"/>
            <charset val="134"/>
          </rPr>
          <t>Administrator:</t>
        </r>
        <r>
          <rPr>
            <sz val="9"/>
            <rFont val="宋体"/>
            <charset val="134"/>
          </rPr>
          <t xml:space="preserve">
第3列股息、红利等权益性投资所得包含通过《受控外国企业信息报告表》（国家税务总局公告2014年第38号附件2）计算的视同分配给企业的股息。</t>
        </r>
      </text>
    </comment>
    <comment ref="K5" authorId="0">
      <text>
        <r>
          <rPr>
            <b/>
            <sz val="9"/>
            <rFont val="宋体"/>
            <charset val="134"/>
          </rPr>
          <t>Administrator:</t>
        </r>
        <r>
          <rPr>
            <sz val="9"/>
            <rFont val="宋体"/>
            <charset val="134"/>
          </rPr>
          <t xml:space="preserve">
3. 第 10 列“直接缴纳的所得税额”：
填报纳税人来源于境外的营业利润所得在境外所缴纳的企业所得税，以及就来源于或发生于境外的股息、红利等权益性投资所得、利息、租金、特许权使用费、财产转让等所得在境外被源泉扣缴的预提所得税。</t>
        </r>
      </text>
    </comment>
    <comment ref="L5" authorId="0">
      <text>
        <r>
          <rPr>
            <b/>
            <sz val="9"/>
            <rFont val="宋体"/>
            <charset val="134"/>
          </rPr>
          <t>Administrator:</t>
        </r>
        <r>
          <rPr>
            <sz val="9"/>
            <rFont val="宋体"/>
            <charset val="134"/>
          </rPr>
          <t xml:space="preserve">
4. 第 11 列“间接负担的所得税额”：
填报纳税人从其直接或者间接控制的外国企业分得的来源于中国境外的股息、红利等权益性投资收益，外国企业在境外实际缴纳的所得税额中属于该项所得负担的部分。</t>
        </r>
      </text>
    </comment>
    <comment ref="M5" authorId="0">
      <text>
        <r>
          <rPr>
            <b/>
            <sz val="9"/>
            <rFont val="宋体"/>
            <charset val="134"/>
          </rPr>
          <t>Administrator:</t>
        </r>
        <r>
          <rPr>
            <sz val="9"/>
            <rFont val="宋体"/>
            <charset val="134"/>
          </rPr>
          <t xml:space="preserve">
5. 第 12 列“享受税收饶让抵免税额”：
填报纳税人从与我国政府订立税收协定（或安排）的国家（地区）取得的所得，按照该国（地区）税收法律享受了免税或减税待遇，且该免税或减税的数额按照税收协定应视同已缴税额的金额。</t>
        </r>
      </text>
    </comment>
    <comment ref="AA5" authorId="0">
      <text>
        <r>
          <rPr>
            <b/>
            <sz val="9"/>
            <rFont val="宋体"/>
            <charset val="134"/>
          </rPr>
          <t>Administrator:</t>
        </r>
        <r>
          <rPr>
            <sz val="9"/>
            <rFont val="宋体"/>
            <charset val="134"/>
          </rPr>
          <t xml:space="preserve">
18. 第 26 列“境外享受免税政策的所得小计”：
填报纳税人按照财税〔2020〕31号规定享受免税的境外所得金额，金额等于第 22+24 列。</t>
        </r>
      </text>
    </comment>
    <comment ref="T6" authorId="0">
      <text>
        <r>
          <rPr>
            <b/>
            <sz val="9"/>
            <rFont val="宋体"/>
            <charset val="134"/>
          </rPr>
          <t>Administrator:</t>
        </r>
        <r>
          <rPr>
            <sz val="9"/>
            <rFont val="宋体"/>
            <charset val="134"/>
          </rPr>
          <t xml:space="preserve">
11. 第 19 列“营业利润”：
填报纳税人已计入本年利润总额的新设立境外分支机构营业利润。</t>
        </r>
      </text>
    </comment>
    <comment ref="U6" authorId="0">
      <text>
        <r>
          <rPr>
            <b/>
            <sz val="9"/>
            <rFont val="宋体"/>
            <charset val="134"/>
          </rPr>
          <t>Administrator:</t>
        </r>
        <r>
          <rPr>
            <sz val="9"/>
            <rFont val="宋体"/>
            <charset val="134"/>
          </rPr>
          <t xml:space="preserve">
12. 第 20 列“调整分摊扣除的有关成本费用”：
填报纳税人境外新设立分支机构本年应合理分摊的总部管理费等有关成本费用。</t>
        </r>
      </text>
    </comment>
    <comment ref="V6" authorId="0">
      <text>
        <r>
          <rPr>
            <b/>
            <sz val="9"/>
            <rFont val="宋体"/>
            <charset val="134"/>
          </rPr>
          <t>Administrator:</t>
        </r>
        <r>
          <rPr>
            <sz val="9"/>
            <rFont val="宋体"/>
            <charset val="134"/>
          </rPr>
          <t xml:space="preserve">
13. 第 21 列“纳税调整额”：
填报纳税人境外新设立分支机构收入、扣除等按照税收规定计算的纳税调整额。</t>
        </r>
      </text>
    </comment>
    <comment ref="W6" authorId="0">
      <text>
        <r>
          <rPr>
            <b/>
            <sz val="9"/>
            <rFont val="宋体"/>
            <charset val="134"/>
          </rPr>
          <t>Administrator:</t>
        </r>
        <r>
          <rPr>
            <sz val="9"/>
            <rFont val="宋体"/>
            <charset val="134"/>
          </rPr>
          <t xml:space="preserve">
14. 第 22 列“纳税调整后所得”：
填报第 19-20+21 列的金额，若为负数则填 0。</t>
        </r>
      </text>
    </comment>
    <comment ref="X6" authorId="0">
      <text>
        <r>
          <rPr>
            <b/>
            <sz val="9"/>
            <rFont val="宋体"/>
            <charset val="134"/>
          </rPr>
          <t>Administrator:</t>
        </r>
        <r>
          <rPr>
            <sz val="9"/>
            <rFont val="宋体"/>
            <charset val="134"/>
          </rPr>
          <t xml:space="preserve">
15. 第 23 列“境外所得税额”：
填报纳税人新设立的境外分支机构本年营业利润按照中国境外税收法律以及相关规定应当缴纳并已实际缴纳的企业所得税性质的税款，
包括从与我国政府订立税收协定（或安排）的国家（地区）取得的新设立的境外分支机构的营业利润按照该国（地区）税收法律享受了免税或减税待遇的税额，且该免税或减税的数额按照税收协定应视同已缴税额的金额。</t>
        </r>
      </text>
    </comment>
    <comment ref="Y6" authorId="0">
      <text>
        <r>
          <rPr>
            <b/>
            <sz val="9"/>
            <rFont val="宋体"/>
            <charset val="134"/>
          </rPr>
          <t>Administrator:</t>
        </r>
        <r>
          <rPr>
            <sz val="9"/>
            <rFont val="宋体"/>
            <charset val="134"/>
          </rPr>
          <t xml:space="preserve">
16. 第 24 列“对应的股息所得”：
填报纳税人本年从其持股比例超过 20%（含）的境外子公司分回的来源于中国境外的股息、红利等权益性投资收益中，属于新增直接投资所对应的股息、红利等权益性投资收益，
包括按照税法规定进行纳税调整的股息、红利等权益性投资收益。</t>
        </r>
      </text>
    </comment>
    <comment ref="Z6" authorId="0">
      <text>
        <r>
          <rPr>
            <b/>
            <sz val="9"/>
            <rFont val="宋体"/>
            <charset val="134"/>
          </rPr>
          <t>Administrator:</t>
        </r>
        <r>
          <rPr>
            <sz val="9"/>
            <rFont val="宋体"/>
            <charset val="134"/>
          </rPr>
          <t xml:space="preserve">
17. 第 25 列“对应的股息境外所得税额”：
填报纳税人本年从其持股比例超过 20%（含）的境外子公司分回的来源于中国境外的股息、红利等权益性投资收益中，属于新增直接投资所对应的股息、红利等权益性投资收益已缴境外所得税，
包含如下：
一是在境外被源泉扣缴的预提所得税；
二是间接负担的境外所得税；
三是享受了与我国政府订立税收协定（或安排）的国家（地区）给予的免税或减税待遇，且该免税或减税的数额按照税收协定应视同已缴税额的金额。
</t>
        </r>
      </text>
    </comment>
  </commentList>
</comments>
</file>

<file path=xl/comments34.xml><?xml version="1.0" encoding="utf-8"?>
<comments xmlns="http://schemas.openxmlformats.org/spreadsheetml/2006/main">
  <authors>
    <author>Administrator</author>
  </authors>
  <commentList>
    <comment ref="I4" authorId="0">
      <text>
        <r>
          <rPr>
            <b/>
            <sz val="9"/>
            <rFont val="宋体"/>
            <charset val="134"/>
          </rPr>
          <t>Administrator:</t>
        </r>
        <r>
          <rPr>
            <sz val="9"/>
            <rFont val="宋体"/>
            <charset val="134"/>
          </rPr>
          <t xml:space="preserve">
第8列至第13列“本年实际抵免以前年度未抵免的境外已缴所得税额”：填报纳税人用本年未超过境外所得税款抵免限额的余额抵免以前年度未抵免的境外已缴所得税额。</t>
        </r>
      </text>
    </comment>
    <comment ref="N6" authorId="0">
      <text>
        <r>
          <rPr>
            <b/>
            <sz val="9"/>
            <rFont val="宋体"/>
            <charset val="134"/>
          </rPr>
          <t>Administrator:</t>
        </r>
        <r>
          <rPr>
            <sz val="9"/>
            <rFont val="宋体"/>
            <charset val="134"/>
          </rPr>
          <t xml:space="preserve">
若选择“分国（地区）不分项”的境外所得抵免方式，第13列各行＝表A108000第14列相应行次；若选择“不分国（地区）不分项” 的境外所得抵免方式，第13列合计＝表A108000第1行第14列。</t>
        </r>
      </text>
    </comment>
  </commentList>
</comments>
</file>

<file path=xl/comments35.xml><?xml version="1.0" encoding="utf-8"?>
<comments xmlns="http://schemas.openxmlformats.org/spreadsheetml/2006/main">
  <authors>
    <author>Administrator</author>
  </authors>
  <commentList>
    <comment ref="C5" authorId="0">
      <text>
        <r>
          <rPr>
            <b/>
            <sz val="9"/>
            <rFont val="宋体"/>
            <charset val="134"/>
          </rPr>
          <t>Administrator:</t>
        </r>
        <r>
          <rPr>
            <sz val="9"/>
            <rFont val="宋体"/>
            <charset val="134"/>
          </rPr>
          <t xml:space="preserve">
1.第1行“实际应纳所得税额”：填报表A100000第31行的金额。</t>
        </r>
      </text>
    </comment>
    <comment ref="C6" authorId="0">
      <text>
        <r>
          <rPr>
            <b/>
            <sz val="9"/>
            <rFont val="宋体"/>
            <charset val="134"/>
          </rPr>
          <t>Administrator:</t>
        </r>
        <r>
          <rPr>
            <sz val="9"/>
            <rFont val="宋体"/>
            <charset val="134"/>
          </rPr>
          <t xml:space="preserve">
2.第2行“境外所得应纳所得税额”：填报表A100000第29行的金额。</t>
        </r>
      </text>
    </comment>
    <comment ref="C7" authorId="0">
      <text>
        <r>
          <rPr>
            <b/>
            <sz val="9"/>
            <rFont val="宋体"/>
            <charset val="134"/>
          </rPr>
          <t>Administrator:</t>
        </r>
        <r>
          <rPr>
            <sz val="9"/>
            <rFont val="宋体"/>
            <charset val="134"/>
          </rPr>
          <t xml:space="preserve">
3.第3行“境外所得抵免所得税额”：填报表A100000第30行的金额。</t>
        </r>
      </text>
    </comment>
    <comment ref="B9" authorId="0">
      <text>
        <r>
          <rPr>
            <b/>
            <sz val="9"/>
            <rFont val="宋体"/>
            <charset val="134"/>
          </rPr>
          <t>Administrator:</t>
        </r>
        <r>
          <rPr>
            <sz val="9"/>
            <rFont val="宋体"/>
            <charset val="134"/>
          </rPr>
          <t xml:space="preserve">
5.第5行“本年累计已预分、已分摊所得税额”：填报企业按照税收规定计算的分支机构本年累计已分摊的所得税额、建筑企业总机构直接管理的跨地区项目部 本年累计已预分并就地预缴的所得税额。
填报第6+7+8+9行的合计金额。</t>
        </r>
      </text>
    </comment>
    <comment ref="C9" authorId="0">
      <text>
        <r>
          <rPr>
            <b/>
            <sz val="9"/>
            <rFont val="宋体"/>
            <charset val="134"/>
          </rPr>
          <t>Administrator:</t>
        </r>
        <r>
          <rPr>
            <sz val="9"/>
            <rFont val="宋体"/>
            <charset val="134"/>
          </rPr>
          <t xml:space="preserve">
第5行＝表A10000第32行。</t>
        </r>
      </text>
    </comment>
    <comment ref="B10" authorId="0">
      <text>
        <r>
          <rPr>
            <b/>
            <sz val="9"/>
            <rFont val="宋体"/>
            <charset val="134"/>
          </rPr>
          <t>Administrator:</t>
        </r>
        <r>
          <rPr>
            <sz val="9"/>
            <rFont val="宋体"/>
            <charset val="134"/>
          </rPr>
          <t xml:space="preserve">
6.第6行“总机构直接管理建筑项目部已预分所得税额”：填报建筑企业总机构按照规定在预缴纳税申报时，向其总机构直接管理的项目部所在地按照项目收入的0.2%预分的所得税额。</t>
        </r>
      </text>
    </comment>
    <comment ref="B11" authorId="0">
      <text>
        <r>
          <rPr>
            <b/>
            <sz val="9"/>
            <rFont val="宋体"/>
            <charset val="134"/>
          </rPr>
          <t>Administrator:</t>
        </r>
        <r>
          <rPr>
            <sz val="9"/>
            <rFont val="宋体"/>
            <charset val="134"/>
          </rPr>
          <t xml:space="preserve">
7.第7行“总机构已分摊所得税额”：填报企业在预缴申报时已按照规定比例计算缴纳的由总机构分摊的所得税额。</t>
        </r>
      </text>
    </comment>
    <comment ref="B12" authorId="0">
      <text>
        <r>
          <rPr>
            <b/>
            <sz val="9"/>
            <rFont val="宋体"/>
            <charset val="134"/>
          </rPr>
          <t>Administrator:</t>
        </r>
        <r>
          <rPr>
            <sz val="9"/>
            <rFont val="宋体"/>
            <charset val="134"/>
          </rPr>
          <t xml:space="preserve">
8.第8行“财政集中已分配所得税额”：填报企业在预缴申报时已按照规定比例计算缴纳的由财政集中分配的所得税额。</t>
        </r>
      </text>
    </comment>
    <comment ref="B13" authorId="0">
      <text>
        <r>
          <rPr>
            <b/>
            <sz val="9"/>
            <rFont val="宋体"/>
            <charset val="134"/>
          </rPr>
          <t>Administrator:</t>
        </r>
        <r>
          <rPr>
            <sz val="9"/>
            <rFont val="宋体"/>
            <charset val="134"/>
          </rPr>
          <t xml:space="preserve">
9.第9行“分支机构已分摊所得税额”：填报企业在预缴申报时已按照规定比例计算缴纳的由所属分支机构分摊的所得税额。</t>
        </r>
      </text>
    </comment>
    <comment ref="B14" authorId="0">
      <text>
        <r>
          <rPr>
            <b/>
            <sz val="9"/>
            <rFont val="宋体"/>
            <charset val="134"/>
          </rPr>
          <t>Administrator:</t>
        </r>
        <r>
          <rPr>
            <sz val="9"/>
            <rFont val="宋体"/>
            <charset val="134"/>
          </rPr>
          <t xml:space="preserve">
10.第10行“其中：总机构主体生产经营部门已分摊所得税额”：填报企业在预缴申报时已按照规定比例计算缴纳的由总机构主体生产经营部门分摊的所得税额。</t>
        </r>
      </text>
    </comment>
    <comment ref="B15" authorId="0">
      <text>
        <r>
          <rPr>
            <b/>
            <sz val="9"/>
            <rFont val="宋体"/>
            <charset val="134"/>
          </rPr>
          <t>Administrator:</t>
        </r>
        <r>
          <rPr>
            <sz val="9"/>
            <rFont val="宋体"/>
            <charset val="134"/>
          </rPr>
          <t xml:space="preserve">
11.第11行“本年度应分摊的应补（退）的所得税额”：填报企业本年度应补（退）的所得税额，不包括境外所得应纳所得税额。
填报第4-5行的余额。</t>
        </r>
      </text>
    </comment>
    <comment ref="B16" authorId="0">
      <text>
        <r>
          <rPr>
            <b/>
            <sz val="9"/>
            <rFont val="宋体"/>
            <charset val="134"/>
          </rPr>
          <t>Administrator:</t>
        </r>
        <r>
          <rPr>
            <sz val="9"/>
            <rFont val="宋体"/>
            <charset val="134"/>
          </rPr>
          <t xml:space="preserve">
12.第12行“总机构分摊本年应补（退）的所得税额”：填报第11行×总机构分摊比例后的金额。</t>
        </r>
      </text>
    </comment>
    <comment ref="B17" authorId="0">
      <text>
        <r>
          <rPr>
            <b/>
            <sz val="9"/>
            <rFont val="宋体"/>
            <charset val="134"/>
          </rPr>
          <t>Administrator:</t>
        </r>
        <r>
          <rPr>
            <sz val="9"/>
            <rFont val="宋体"/>
            <charset val="134"/>
          </rPr>
          <t xml:space="preserve">
13.第13行“财政集中分配本年应补（退）的所得税额”：填报第11行×财政集中分配比例后的金额。</t>
        </r>
      </text>
    </comment>
    <comment ref="B18" authorId="0">
      <text>
        <r>
          <rPr>
            <b/>
            <sz val="9"/>
            <rFont val="宋体"/>
            <charset val="134"/>
          </rPr>
          <t>Administrator:</t>
        </r>
        <r>
          <rPr>
            <sz val="9"/>
            <rFont val="宋体"/>
            <charset val="134"/>
          </rPr>
          <t xml:space="preserve">
14.第14行“分支机构分摊本年应补（退）的所得税额”：填报第11行×分支机构分摊比例后的金额。</t>
        </r>
      </text>
    </comment>
    <comment ref="B19" authorId="0">
      <text>
        <r>
          <rPr>
            <b/>
            <sz val="9"/>
            <rFont val="宋体"/>
            <charset val="134"/>
          </rPr>
          <t>Administrator:</t>
        </r>
        <r>
          <rPr>
            <sz val="9"/>
            <rFont val="宋体"/>
            <charset val="134"/>
          </rPr>
          <t xml:space="preserve">
15.第15行“其中：总机构主体生产经营部门分摊本年应补（退）的所得税额”：填报第11行×总机构主体生产经营部门分摊比例后的金额。</t>
        </r>
      </text>
    </comment>
    <comment ref="B20" authorId="0">
      <text>
        <r>
          <rPr>
            <b/>
            <sz val="9"/>
            <rFont val="宋体"/>
            <charset val="134"/>
          </rPr>
          <t>Administrator:</t>
        </r>
        <r>
          <rPr>
            <sz val="9"/>
            <rFont val="宋体"/>
            <charset val="134"/>
          </rPr>
          <t xml:space="preserve">
16.第16行“境外所得抵免后的应纳所得税额”：填报第2-3行的余额。</t>
        </r>
      </text>
    </comment>
    <comment ref="B21" authorId="0">
      <text>
        <r>
          <rPr>
            <b/>
            <sz val="9"/>
            <rFont val="宋体"/>
            <charset val="134"/>
          </rPr>
          <t>Administrator:</t>
        </r>
        <r>
          <rPr>
            <sz val="9"/>
            <rFont val="宋体"/>
            <charset val="134"/>
          </rPr>
          <t xml:space="preserve">
17.第17行“总机构本年应补（退）所得税额”：填报第12+13+15+16行的合计金额。</t>
        </r>
      </text>
    </comment>
    <comment ref="B22" authorId="0">
      <text>
        <r>
          <rPr>
            <b/>
            <sz val="9"/>
            <rFont val="宋体"/>
            <charset val="134"/>
          </rPr>
          <t>Administrator:</t>
        </r>
        <r>
          <rPr>
            <sz val="9"/>
            <rFont val="宋体"/>
            <charset val="134"/>
          </rPr>
          <t xml:space="preserve">
18.第18行“总机构应享受民族地方优惠金额”：填报按照税收规定在总机构所在地应享受的民族自治地区企业所得税地方分享部分优惠金额。本行填报第7+10+12+15+16行×40%×减征幅度。</t>
        </r>
      </text>
    </comment>
    <comment ref="B23" authorId="0">
      <text>
        <r>
          <rPr>
            <b/>
            <sz val="9"/>
            <rFont val="宋体"/>
            <charset val="134"/>
          </rPr>
          <t>Administrator:</t>
        </r>
        <r>
          <rPr>
            <sz val="9"/>
            <rFont val="宋体"/>
            <charset val="134"/>
          </rPr>
          <t xml:space="preserve">
19.第19行“总机构全年累计已享受民族地方优惠金额”：填报总机构所在地本年预缴申报累计已减免的民族自治地区企业所得税地方分享部分的金额。</t>
        </r>
      </text>
    </comment>
    <comment ref="B24" authorId="0">
      <text>
        <r>
          <rPr>
            <b/>
            <sz val="9"/>
            <rFont val="宋体"/>
            <charset val="134"/>
          </rPr>
          <t>Administrator:</t>
        </r>
        <r>
          <rPr>
            <sz val="9"/>
            <rFont val="宋体"/>
            <charset val="134"/>
          </rPr>
          <t xml:space="preserve">
20.第20行“总机构因民族地方优惠调整分配金额”：填报总机构所在地年度因优惠需调整的民族自治地区企业所得税地方分享部分的分配金额。本行填报第18-19行金额。</t>
        </r>
      </text>
    </comment>
    <comment ref="B25" authorId="0">
      <text>
        <r>
          <rPr>
            <b/>
            <sz val="9"/>
            <rFont val="宋体"/>
            <charset val="134"/>
          </rPr>
          <t>Administrator:</t>
        </r>
        <r>
          <rPr>
            <sz val="9"/>
            <rFont val="宋体"/>
            <charset val="134"/>
          </rPr>
          <t xml:space="preserve">
21.第21行“总机构本年实际应补（退）所得税额”：填报总机构本年实际应补（退）的所得税额。本行填报第17-20行金额。</t>
        </r>
      </text>
    </comment>
  </commentList>
</comments>
</file>

<file path=xl/comments36.xml><?xml version="1.0" encoding="utf-8"?>
<comments xmlns="http://schemas.openxmlformats.org/spreadsheetml/2006/main">
  <authors>
    <author>Administrator</author>
  </authors>
  <commentList>
    <comment ref="A7" authorId="0">
      <text>
        <r>
          <rPr>
            <b/>
            <sz val="9"/>
            <rFont val="宋体"/>
            <charset val="134"/>
          </rPr>
          <t>Administrator:</t>
        </r>
        <r>
          <rPr>
            <sz val="9"/>
            <rFont val="宋体"/>
            <charset val="134"/>
          </rPr>
          <t xml:space="preserve">
“应纳所得税额”：填报企业汇总计算的、且不包括境外所得应纳所得税额的本年应补（退）的所得税额。数据来源于《跨地区经营汇总纳税企业年度分摊企业所得税明细表》（A109000）第11行“本年度应分摊的应补（退）所得税额”。</t>
        </r>
      </text>
    </comment>
    <comment ref="C7" authorId="0">
      <text>
        <r>
          <rPr>
            <b/>
            <sz val="9"/>
            <rFont val="宋体"/>
            <charset val="134"/>
          </rPr>
          <t>Administrator:</t>
        </r>
        <r>
          <rPr>
            <sz val="9"/>
            <rFont val="宋体"/>
            <charset val="134"/>
          </rPr>
          <t xml:space="preserve">
“总机构分摊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
即：总机构分摊所得税额＝应纳所得税额×总机构分摊比例。</t>
        </r>
      </text>
    </comment>
    <comment ref="D7" authorId="0">
      <text>
        <r>
          <rPr>
            <b/>
            <sz val="9"/>
            <rFont val="宋体"/>
            <charset val="134"/>
          </rPr>
          <t>Administrator:</t>
        </r>
        <r>
          <rPr>
            <sz val="9"/>
            <rFont val="宋体"/>
            <charset val="134"/>
          </rPr>
          <t xml:space="preserve">
“总机构财政集中分配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
即：总机构财政集中分配所得税额＝应纳所得税额×财政集中分配比例。</t>
        </r>
      </text>
    </comment>
    <comment ref="G7" authorId="0">
      <text>
        <r>
          <rPr>
            <b/>
            <sz val="9"/>
            <rFont val="宋体"/>
            <charset val="134"/>
          </rPr>
          <t>Administrator:</t>
        </r>
        <r>
          <rPr>
            <sz val="9"/>
            <rFont val="宋体"/>
            <charset val="134"/>
          </rPr>
          <t xml:space="preserve">
“分支机构分摊所得税额”：对于跨省（自治区、直辖市、计划单列市）经营汇总纳税企业，填报企业本年应补（退）的所得税额×50%后的金额；对于同一省（自治区、直辖市、计划单列市）内跨地区经营汇总纳税企业，填报企业本年应补（退）所得税额×规定比例后的金额。
即：分支机构分摊所得税额＝应纳所得税额×分支机构分摊比例。</t>
        </r>
      </text>
    </comment>
    <comment ref="G9" authorId="0">
      <text>
        <r>
          <rPr>
            <b/>
            <sz val="9"/>
            <rFont val="宋体"/>
            <charset val="134"/>
          </rPr>
          <t>Administrator:</t>
        </r>
        <r>
          <rPr>
            <sz val="9"/>
            <rFont val="宋体"/>
            <charset val="134"/>
          </rPr>
          <t xml:space="preserve">
“分配比例”：填报经总机构所在地主管税务机关审核确认的各分支机构分配比例，分配比例应保留小数点后十位。</t>
        </r>
      </text>
    </comment>
  </commentList>
</comments>
</file>

<file path=xl/comments4.xml><?xml version="1.0" encoding="utf-8"?>
<comments xmlns="http://schemas.openxmlformats.org/spreadsheetml/2006/main">
  <authors>
    <author>Administrator</author>
  </authors>
  <commentList>
    <comment ref="A2" authorId="0">
      <text>
        <r>
          <rPr>
            <b/>
            <sz val="9"/>
            <rFont val="宋体"/>
            <charset val="134"/>
          </rPr>
          <t>Administrator:</t>
        </r>
        <r>
          <rPr>
            <sz val="9"/>
            <rFont val="宋体"/>
            <charset val="134"/>
          </rPr>
          <t xml:space="preserve">
本表为企业所得税年度纳税申报表的主表，纳税人应当根据《中华人民共和国企业所得税法》及其实施条例（以下简称“税法”）、相关税收政策，以及国家统一会计制度（企业会计准则、小企业会计准则、企业会计制度、事业单位会计准则和民间非营利组织会计制度等）的规定，计算填报利润总额、应纳税所得额和应纳税额等有关项目。
纳税人在计算企业所得税应纳税所得额及应纳税额时，会计处理与税收规定不一致的，应当按照税收规定计算。税收规定不明确的，在没有明确规定之前，暂按国家统一会计制度计算。
</t>
        </r>
      </text>
    </comment>
    <comment ref="B5" authorId="0">
      <text>
        <r>
          <rPr>
            <b/>
            <sz val="9"/>
            <rFont val="宋体"/>
            <charset val="134"/>
          </rPr>
          <t>Administrator:</t>
        </r>
        <r>
          <rPr>
            <sz val="9"/>
            <rFont val="宋体"/>
            <charset val="134"/>
          </rPr>
          <t xml:space="preserve">
第 1-13 行参照国家统一会计制度规定填写。
本部分未设“研发费用”“其他收益”“资产处置收益”等项目，对于已执行《财政部关于修订印发 2019 年度一般企业财务报表格式的通知》（财会〔2019〕6 号）的纳税人，
在《利润表》中归集的“研发费用”通过《期间费用明细表》（A104000）第 19 行“十九、研究费用”的管理费用相应列次填报；
在《利润表》中归集的“其他收益”“资产处置收益”“信用减值损失”“净敞口套期收益”项目则无需填报，
同时第 10 行“二、营业利润” 不执行 “第 10 行＝
第 1-2-3-4-5-6-7+8+9 行”的表内关系，
按照《利润表》“营业利润”项目直接填报。
</t>
        </r>
      </text>
    </comment>
    <comment ref="D5" authorId="0">
      <text>
        <r>
          <rPr>
            <b/>
            <sz val="9"/>
            <rFont val="宋体"/>
            <charset val="134"/>
          </rPr>
          <t>Administrator:</t>
        </r>
        <r>
          <rPr>
            <sz val="9"/>
            <rFont val="宋体"/>
            <charset val="134"/>
          </rPr>
          <t xml:space="preserve">
第1行＝表A101010第1行或表A101020第1行或表A103000第2+3+4+5+6行或表A103000第11+12+13+14+15行。</t>
        </r>
      </text>
    </comment>
    <comment ref="D6" authorId="0">
      <text>
        <r>
          <rPr>
            <b/>
            <sz val="9"/>
            <rFont val="宋体"/>
            <charset val="134"/>
          </rPr>
          <t>Administrator:</t>
        </r>
        <r>
          <rPr>
            <sz val="9"/>
            <rFont val="宋体"/>
            <charset val="134"/>
          </rPr>
          <t xml:space="preserve">
第2行＝表A102010第1行或表A102020第1行或表A103000第19+20+21+22行或表A103000第25+26+27行。</t>
        </r>
      </text>
    </comment>
    <comment ref="D7" authorId="0">
      <text>
        <r>
          <rPr>
            <b/>
            <sz val="9"/>
            <rFont val="宋体"/>
            <charset val="134"/>
          </rPr>
          <t>Administrator:</t>
        </r>
        <r>
          <rPr>
            <sz val="9"/>
            <rFont val="宋体"/>
            <charset val="134"/>
          </rPr>
          <t xml:space="preserve">
第3行“税金及附加”：填报纳税人经营活动发生的消费税、城市维护建设税、资源税、土地增值税和教育费附加等相关税费。本行根据纳税人相关会计科目填报。
纳税人在 其他会计科目 核算的税金 不得重复填报。</t>
        </r>
      </text>
    </comment>
    <comment ref="D8" authorId="0">
      <text>
        <r>
          <rPr>
            <b/>
            <sz val="9"/>
            <rFont val="宋体"/>
            <charset val="134"/>
          </rPr>
          <t>Administrator:</t>
        </r>
        <r>
          <rPr>
            <sz val="9"/>
            <rFont val="宋体"/>
            <charset val="134"/>
          </rPr>
          <t xml:space="preserve">
第4行＝表A104000第26行第1列。</t>
        </r>
      </text>
    </comment>
    <comment ref="D9" authorId="0">
      <text>
        <r>
          <rPr>
            <b/>
            <sz val="9"/>
            <rFont val="宋体"/>
            <charset val="134"/>
          </rPr>
          <t>Administrator:</t>
        </r>
        <r>
          <rPr>
            <sz val="9"/>
            <rFont val="宋体"/>
            <charset val="134"/>
          </rPr>
          <t xml:space="preserve">
第5行＝表A104000第26行第3列。</t>
        </r>
      </text>
    </comment>
    <comment ref="D10" authorId="0">
      <text>
        <r>
          <rPr>
            <b/>
            <sz val="9"/>
            <rFont val="宋体"/>
            <charset val="134"/>
          </rPr>
          <t>Administrator:</t>
        </r>
        <r>
          <rPr>
            <sz val="9"/>
            <rFont val="宋体"/>
            <charset val="134"/>
          </rPr>
          <t xml:space="preserve">
第6行＝表A104000第26行第5列。</t>
        </r>
      </text>
    </comment>
    <comment ref="D11" authorId="0">
      <text>
        <r>
          <rPr>
            <b/>
            <sz val="9"/>
            <rFont val="宋体"/>
            <charset val="134"/>
          </rPr>
          <t>Administrator:</t>
        </r>
        <r>
          <rPr>
            <sz val="9"/>
            <rFont val="宋体"/>
            <charset val="134"/>
          </rPr>
          <t xml:space="preserve">
第7行“资产减值损失”：填报纳税人计提各项资产准备发生的减值损失。
本行根据企业“资产减值损失”科目上的数额填报。
实行其他会计制度的比照填报。</t>
        </r>
      </text>
    </comment>
    <comment ref="D12" authorId="0">
      <text>
        <r>
          <rPr>
            <b/>
            <sz val="9"/>
            <rFont val="宋体"/>
            <charset val="134"/>
          </rPr>
          <t>Administrator:</t>
        </r>
        <r>
          <rPr>
            <sz val="9"/>
            <rFont val="宋体"/>
            <charset val="134"/>
          </rPr>
          <t xml:space="preserve">
第8行“公允价值变动收益”：填报纳税人在初始确认时划分为以公允价值计量且其变动计入当期损益的金融资产或金融负债（包括交易性金融资产或负债，直接指定为以公允价值计量且其变动计入当期损益的金融资产或金融负债），以及采用公允价值模式计量的投资性房地产、衍生工具和套期业务中公允价值变动形成的应计入当期损益的利得或损失。
本行根据企业“公允价值变动损益”科目的数额填报，损失以“-”号填列。</t>
        </r>
      </text>
    </comment>
    <comment ref="D13" authorId="0">
      <text>
        <r>
          <rPr>
            <b/>
            <sz val="9"/>
            <rFont val="宋体"/>
            <charset val="134"/>
          </rPr>
          <t>Administrator:</t>
        </r>
        <r>
          <rPr>
            <sz val="9"/>
            <rFont val="宋体"/>
            <charset val="134"/>
          </rPr>
          <t xml:space="preserve">
第9行“投资收益”：填报纳税人以各种方式对外投资所取得的收益或发生的损失。
根据企业“投资收益”科目的数额计算填报，实行事业单位会计准则的纳税人根据“其他收入”科目中的投资收益金额分析填报，损失以“-”号填列。实行其他会计制度的纳税人比照填报。
第9行＝表A103000第8行或者第16行（仅限于填报表A103000的纳税人，其他纳税人根据财务核算情况自行填写）。</t>
        </r>
      </text>
    </comment>
    <comment ref="D14" authorId="0">
      <text>
        <r>
          <rPr>
            <b/>
            <sz val="9"/>
            <rFont val="宋体"/>
            <charset val="134"/>
          </rPr>
          <t>Administrator:</t>
        </r>
        <r>
          <rPr>
            <sz val="9"/>
            <rFont val="宋体"/>
            <charset val="134"/>
          </rPr>
          <t xml:space="preserve">
第10行“营业利润”：填报纳税人当期的营业利润。根据上述项目计算填报。第10行＝第1-2-3-4-5-6-7+8+9行。
已执行《财政部关于修订印发2019年度一般企业财务报表格式的通知》（财会〔2019〕6号）和《财政部关于修订印发2018年度金融企业财务报表格式的通知》（财会〔2018〕36号）的纳税人，根据《利润表》对应项目填列，不执行 本行计算规则。
在《利润表》中归集的“其他收益”“资产处置收益”“信用减值损失”“净敞口套期收益”项目 则 无需填报，
同时 第10行“二、营业利润” 不执行 “第10行＝第1-2-3-4-5-6-7+8+9行”的表内关系，按照《利润表》“营业利润”项目 直接填报。</t>
        </r>
      </text>
    </comment>
    <comment ref="D15" authorId="0">
      <text>
        <r>
          <rPr>
            <b/>
            <sz val="9"/>
            <rFont val="宋体"/>
            <charset val="134"/>
          </rPr>
          <t>Administrator:</t>
        </r>
        <r>
          <rPr>
            <sz val="9"/>
            <rFont val="宋体"/>
            <charset val="134"/>
          </rPr>
          <t xml:space="preserve">
第11行＝表A101010第16行或表A101020第35行或表A103000第9行或第17行。</t>
        </r>
      </text>
    </comment>
    <comment ref="D16" authorId="0">
      <text>
        <r>
          <rPr>
            <b/>
            <sz val="9"/>
            <rFont val="宋体"/>
            <charset val="134"/>
          </rPr>
          <t>Administrator:</t>
        </r>
        <r>
          <rPr>
            <sz val="9"/>
            <rFont val="宋体"/>
            <charset val="134"/>
          </rPr>
          <t xml:space="preserve">
第12行＝表A102010第16行或表A102020第33行或表A103000第23行或第28行。</t>
        </r>
      </text>
    </comment>
    <comment ref="C18" authorId="0">
      <text>
        <r>
          <rPr>
            <b/>
            <sz val="9"/>
            <rFont val="宋体"/>
            <charset val="134"/>
          </rPr>
          <t>Administrator:</t>
        </r>
        <r>
          <rPr>
            <sz val="9"/>
            <rFont val="宋体"/>
            <charset val="134"/>
          </rPr>
          <t xml:space="preserve">
第14行“境外所得”：填报已计入利润总额以及按照税法相关规定已在《纳税调整项目明细表》（A105000）进行纳税调整的境外所得金额。本行根据《境外所得纳税调整后所得明细表》(A108010)填报。</t>
        </r>
      </text>
    </comment>
    <comment ref="D18" authorId="0">
      <text>
        <r>
          <rPr>
            <b/>
            <sz val="9"/>
            <rFont val="宋体"/>
            <charset val="134"/>
          </rPr>
          <t>Administrator:</t>
        </r>
        <r>
          <rPr>
            <sz val="9"/>
            <rFont val="宋体"/>
            <charset val="134"/>
          </rPr>
          <t xml:space="preserve">
第14行＝表A108010第14列合计-第11列合计。</t>
        </r>
      </text>
    </comment>
    <comment ref="D19" authorId="0">
      <text>
        <r>
          <rPr>
            <b/>
            <sz val="9"/>
            <rFont val="宋体"/>
            <charset val="134"/>
          </rPr>
          <t>Administrator:</t>
        </r>
        <r>
          <rPr>
            <sz val="9"/>
            <rFont val="宋体"/>
            <charset val="134"/>
          </rPr>
          <t xml:space="preserve">
第15行＝表A105000第46行第3列。</t>
        </r>
      </text>
    </comment>
    <comment ref="D20" authorId="0">
      <text>
        <r>
          <rPr>
            <b/>
            <sz val="9"/>
            <rFont val="宋体"/>
            <charset val="134"/>
          </rPr>
          <t>Administrator:</t>
        </r>
        <r>
          <rPr>
            <sz val="9"/>
            <rFont val="宋体"/>
            <charset val="134"/>
          </rPr>
          <t xml:space="preserve">
第16行＝表A105000第46行第4列。</t>
        </r>
      </text>
    </comment>
    <comment ref="D21" authorId="0">
      <text>
        <r>
          <rPr>
            <b/>
            <sz val="9"/>
            <rFont val="宋体"/>
            <charset val="134"/>
          </rPr>
          <t>Administrator:</t>
        </r>
        <r>
          <rPr>
            <sz val="9"/>
            <rFont val="宋体"/>
            <charset val="134"/>
          </rPr>
          <t xml:space="preserve">
第17行＝表A107010第31行。</t>
        </r>
      </text>
    </comment>
    <comment ref="C22" authorId="0">
      <text>
        <r>
          <rPr>
            <b/>
            <sz val="9"/>
            <rFont val="宋体"/>
            <charset val="134"/>
          </rPr>
          <t>Administrator:</t>
        </r>
        <r>
          <rPr>
            <sz val="9"/>
            <rFont val="宋体"/>
            <charset val="134"/>
          </rPr>
          <t xml:space="preserve">
18. 第 18 行“境外应税所得抵减境内亏损”：
当纳税人选择不用境外所得抵减境内亏损时，填报 0；
当纳税人选择用境外所得抵减境内亏损时，填报境外所得抵减当年度境内亏损的金额。
用境外所得弥补以前年度境内亏损的,还需填报《企业所得税弥补亏损明细表》（A106000）和《境外所得税收抵免明细表》（A108000）。</t>
        </r>
      </text>
    </comment>
    <comment ref="D22" authorId="0">
      <text>
        <r>
          <rPr>
            <b/>
            <sz val="9"/>
            <rFont val="宋体"/>
            <charset val="134"/>
          </rPr>
          <t>Administrator:</t>
        </r>
        <r>
          <rPr>
            <sz val="9"/>
            <rFont val="宋体"/>
            <charset val="134"/>
          </rPr>
          <t xml:space="preserve">
第18行：
（1）当第13-14+15-16-17行≥0,第18行＝0；
（2）当第13-14+15-16-17＜0且表A108000第5列合计行≥0,表A108000第6列合计行＞0时,第18行＝表A108000第5列合计行与表A100000第13-14+15-16-17行绝对值的孰小值；
（3）当第13-14+15-16-17＜0且表A108000第5列合计行≥0,表A108000第6列合计行＝0时,第18行＝0。</t>
        </r>
      </text>
    </comment>
    <comment ref="C24" authorId="0">
      <text>
        <r>
          <rPr>
            <b/>
            <sz val="9"/>
            <rFont val="宋体"/>
            <charset val="134"/>
          </rPr>
          <t>Administrator:</t>
        </r>
        <r>
          <rPr>
            <sz val="9"/>
            <rFont val="宋体"/>
            <charset val="134"/>
          </rPr>
          <t xml:space="preserve">
20. 第 20 行“所得减免”：
填报属于税收规定的所得减免金额。本行根据《所得减免优惠明细表》（A107020）填报。</t>
        </r>
      </text>
    </comment>
    <comment ref="D24" authorId="0">
      <text>
        <r>
          <rPr>
            <b/>
            <sz val="9"/>
            <rFont val="宋体"/>
            <charset val="134"/>
          </rPr>
          <t>Administrator:</t>
        </r>
        <r>
          <rPr>
            <sz val="9"/>
            <rFont val="宋体"/>
            <charset val="134"/>
          </rPr>
          <t xml:space="preserve">
14.第20行：
当第19行≤0时，第20行＝0；
当第19行＞0时，
（1）第19行≥表A107020合计行第11列，第20行＝表A107020合计行第11列；
（2）第19行＜表A107020合计行第11列，第20行＝第19行。
</t>
        </r>
      </text>
    </comment>
    <comment ref="D25" authorId="0">
      <text>
        <r>
          <rPr>
            <b/>
            <sz val="9"/>
            <rFont val="宋体"/>
            <charset val="134"/>
          </rPr>
          <t>Administrator:</t>
        </r>
        <r>
          <rPr>
            <sz val="9"/>
            <rFont val="宋体"/>
            <charset val="134"/>
          </rPr>
          <t xml:space="preserve">
第 21 行＝表 A106000 第 11 行第 10 列。</t>
        </r>
      </text>
    </comment>
    <comment ref="D26" authorId="0">
      <text>
        <r>
          <rPr>
            <b/>
            <sz val="9"/>
            <rFont val="宋体"/>
            <charset val="134"/>
          </rPr>
          <t>Administrator:</t>
        </r>
        <r>
          <rPr>
            <sz val="9"/>
            <rFont val="宋体"/>
            <charset val="134"/>
          </rPr>
          <t xml:space="preserve">
第22行＝表A107030第15行第1列。</t>
        </r>
      </text>
    </comment>
    <comment ref="C27" authorId="0">
      <text>
        <r>
          <rPr>
            <b/>
            <sz val="9"/>
            <rFont val="宋体"/>
            <charset val="134"/>
          </rPr>
          <t>Administrator:</t>
        </r>
        <r>
          <rPr>
            <sz val="9"/>
            <rFont val="宋体"/>
            <charset val="134"/>
          </rPr>
          <t xml:space="preserve">
23. 第 23 行“应纳税所得额”：
填报第 19-20-21-22 行金额。
按照上述行次顺序计算结果为负数的，本行按 0 填报。
</t>
        </r>
      </text>
    </comment>
    <comment ref="C30" authorId="0">
      <text>
        <r>
          <rPr>
            <b/>
            <sz val="9"/>
            <rFont val="宋体"/>
            <charset val="134"/>
          </rPr>
          <t>Administrator:</t>
        </r>
        <r>
          <rPr>
            <sz val="9"/>
            <rFont val="宋体"/>
            <charset val="134"/>
          </rPr>
          <t xml:space="preserve">
26. 第 26 行“减免所得税额”：
填报纳税人按税收规定实际减免的企业所得税额。
本行根据《减免所得税优惠明细表》（A107040）填报。</t>
        </r>
      </text>
    </comment>
    <comment ref="D30" authorId="0">
      <text>
        <r>
          <rPr>
            <b/>
            <sz val="9"/>
            <rFont val="宋体"/>
            <charset val="134"/>
          </rPr>
          <t>Administrator:</t>
        </r>
        <r>
          <rPr>
            <sz val="9"/>
            <rFont val="宋体"/>
            <charset val="134"/>
          </rPr>
          <t xml:space="preserve">
第26行＝表A107040第33行。</t>
        </r>
      </text>
    </comment>
    <comment ref="C31" authorId="0">
      <text>
        <r>
          <rPr>
            <b/>
            <sz val="9"/>
            <rFont val="宋体"/>
            <charset val="134"/>
          </rPr>
          <t>Administrator:</t>
        </r>
        <r>
          <rPr>
            <sz val="9"/>
            <rFont val="宋体"/>
            <charset val="134"/>
          </rPr>
          <t xml:space="preserve">
27. 第 27 行“抵免所得税额”：
填报企业当年的应纳所得税额中抵免的金额。
本行根据《税额抵免优惠明细表》（A107050）填报。</t>
        </r>
      </text>
    </comment>
    <comment ref="D31" authorId="0">
      <text>
        <r>
          <rPr>
            <b/>
            <sz val="9"/>
            <rFont val="宋体"/>
            <charset val="134"/>
          </rPr>
          <t>Administrator:</t>
        </r>
        <r>
          <rPr>
            <sz val="9"/>
            <rFont val="宋体"/>
            <charset val="134"/>
          </rPr>
          <t xml:space="preserve">
第27行＝表A107050第7行第11列。</t>
        </r>
      </text>
    </comment>
    <comment ref="C33" authorId="0">
      <text>
        <r>
          <rPr>
            <b/>
            <sz val="9"/>
            <rFont val="宋体"/>
            <charset val="134"/>
          </rPr>
          <t>Administrator:</t>
        </r>
        <r>
          <rPr>
            <sz val="9"/>
            <rFont val="宋体"/>
            <charset val="134"/>
          </rPr>
          <t xml:space="preserve">
29. 第 29 行“境外所得应纳所得税额”：
填报纳税人来源于中国境外的所得，
按照我国税收规定计算的应纳所得税额。
本行根据《境外所得税收抵免明细表》（A108000） 填报。
</t>
        </r>
      </text>
    </comment>
    <comment ref="D33" authorId="0">
      <text>
        <r>
          <rPr>
            <b/>
            <sz val="9"/>
            <rFont val="宋体"/>
            <charset val="134"/>
          </rPr>
          <t>Administrator:</t>
        </r>
        <r>
          <rPr>
            <sz val="9"/>
            <rFont val="宋体"/>
            <charset val="134"/>
          </rPr>
          <t xml:space="preserve">
第29行＝表A108000合计行第9列。</t>
        </r>
      </text>
    </comment>
    <comment ref="C34" authorId="0">
      <text>
        <r>
          <rPr>
            <b/>
            <sz val="9"/>
            <rFont val="宋体"/>
            <charset val="134"/>
          </rPr>
          <t>Administrator:</t>
        </r>
        <r>
          <rPr>
            <sz val="9"/>
            <rFont val="宋体"/>
            <charset val="134"/>
          </rPr>
          <t xml:space="preserve">
30. 第 30 行“境外所得抵免所得税额”：
填报纳税人来源于中国境外所得
依照中国境外税收法律以及相关规定 应缴纳并实际缴纳（包括视同已实际缴纳）的企业所得税性质的税款（准予抵免税款）。
本行根据《境外所得税收抵免明细表》（A108000） 填报。</t>
        </r>
      </text>
    </comment>
    <comment ref="D34" authorId="0">
      <text>
        <r>
          <rPr>
            <b/>
            <sz val="9"/>
            <rFont val="宋体"/>
            <charset val="134"/>
          </rPr>
          <t>Administrator:</t>
        </r>
        <r>
          <rPr>
            <sz val="9"/>
            <rFont val="宋体"/>
            <charset val="134"/>
          </rPr>
          <t xml:space="preserve">
第30行＝表A108000合计行第19列。</t>
        </r>
      </text>
    </comment>
    <comment ref="C35" authorId="0">
      <text>
        <r>
          <rPr>
            <b/>
            <sz val="9"/>
            <rFont val="宋体"/>
            <charset val="134"/>
          </rPr>
          <t>Administrator:</t>
        </r>
        <r>
          <rPr>
            <sz val="9"/>
            <rFont val="宋体"/>
            <charset val="134"/>
          </rPr>
          <t xml:space="preserve">
31.第31行“实际应纳所得税额”：填报第28+29-30行金额。
其中，跨地区经营企业类型为“分支机构（须进行完整年度申报并按比例纳税）”的纳税人，填报（第28+29-30行）×“分支机构就地纳税比例”金额。</t>
        </r>
      </text>
    </comment>
    <comment ref="D35" authorId="0">
      <text>
        <r>
          <rPr>
            <b/>
            <sz val="9"/>
            <rFont val="宋体"/>
            <charset val="134"/>
          </rPr>
          <t>Administrator:</t>
        </r>
        <r>
          <rPr>
            <sz val="9"/>
            <rFont val="宋体"/>
            <charset val="134"/>
          </rPr>
          <t xml:space="preserve">
第31行＝第28+29-30行。
其中，跨地区经营企业类型为“分支机构（须进行完整年度申报并按比例纳税）”的纳税人，第31行＝（第28+29-30行）×表A000000“102分支机构就地纳税比例”。</t>
        </r>
      </text>
    </comment>
    <comment ref="C36" authorId="0">
      <text>
        <r>
          <rPr>
            <b/>
            <sz val="9"/>
            <rFont val="宋体"/>
            <charset val="134"/>
          </rPr>
          <t>Administrator:</t>
        </r>
        <r>
          <rPr>
            <sz val="9"/>
            <rFont val="宋体"/>
            <charset val="134"/>
          </rPr>
          <t xml:space="preserve">
32. 第 32 行“本年累计实际已缴纳的所得税额”：
填报纳税人按照税收规定 本纳税年度 已在月（季）度累计预缴的所得税额，
包括 按照税收规定的 特定业务 已预缴（征） 的所得税额，
建筑企业总机构直接管理的 跨地区设立的 项目部按规定向项目所在地主管税务机关 预缴的所得税额。</t>
        </r>
      </text>
    </comment>
    <comment ref="C38" authorId="0">
      <text>
        <r>
          <rPr>
            <b/>
            <sz val="9"/>
            <rFont val="宋体"/>
            <charset val="134"/>
          </rPr>
          <t>Administrator:</t>
        </r>
        <r>
          <rPr>
            <sz val="9"/>
            <rFont val="宋体"/>
            <charset val="134"/>
          </rPr>
          <t xml:space="preserve">
34. 第 34 行“总机构分摊本年应补（退）所得税额”：
填报汇总纳税的总机构按照税收规定在总机构所在地分摊本年应补（退）所得税额。
本行根据《跨地区经营汇总纳税企业年度分摊企业所得税明细表》（A109000）填报。</t>
        </r>
      </text>
    </comment>
    <comment ref="D38" authorId="0">
      <text>
        <r>
          <rPr>
            <b/>
            <sz val="9"/>
            <rFont val="宋体"/>
            <charset val="134"/>
          </rPr>
          <t>Administrator:</t>
        </r>
        <r>
          <rPr>
            <sz val="9"/>
            <rFont val="宋体"/>
            <charset val="134"/>
          </rPr>
          <t xml:space="preserve">
第34行＝表A109000第12+16行。</t>
        </r>
      </text>
    </comment>
    <comment ref="C39" authorId="0">
      <text>
        <r>
          <rPr>
            <b/>
            <sz val="9"/>
            <rFont val="宋体"/>
            <charset val="134"/>
          </rPr>
          <t>Administrator:</t>
        </r>
        <r>
          <rPr>
            <sz val="9"/>
            <rFont val="宋体"/>
            <charset val="134"/>
          </rPr>
          <t xml:space="preserve">
35. 第 35 行“财政集中分配本年应补（退）所得税额”：
填报汇总纳税的总机构按照税收规定财政集中分配本年应补（退）所得税款。
本行根据《跨地区经营汇总纳税企业年度分摊企业所得税明细表》（A109000）填报。</t>
        </r>
      </text>
    </comment>
    <comment ref="D39" authorId="0">
      <text>
        <r>
          <rPr>
            <b/>
            <sz val="9"/>
            <rFont val="宋体"/>
            <charset val="134"/>
          </rPr>
          <t>Administrator:</t>
        </r>
        <r>
          <rPr>
            <sz val="9"/>
            <rFont val="宋体"/>
            <charset val="134"/>
          </rPr>
          <t xml:space="preserve">
第35行＝表A109000第13行。</t>
        </r>
      </text>
    </comment>
    <comment ref="C40" authorId="0">
      <text>
        <r>
          <rPr>
            <b/>
            <sz val="9"/>
            <rFont val="宋体"/>
            <charset val="134"/>
          </rPr>
          <t>Administrator:</t>
        </r>
        <r>
          <rPr>
            <sz val="9"/>
            <rFont val="宋体"/>
            <charset val="134"/>
          </rPr>
          <t xml:space="preserve">
36. 第 36 行“总机构主体生产经营部门分摊本年应补（退）所得税额”：
填报汇总纳税的总机构所属的 具有主体生产经营职能的部门 按照税收规定 应分摊的本年应补（退）所得税额。
本行根据《跨地区经营汇总纳税企业年度分摊企业所得税明细表》（A109000）填报。
</t>
        </r>
      </text>
    </comment>
    <comment ref="D40" authorId="0">
      <text>
        <r>
          <rPr>
            <b/>
            <sz val="9"/>
            <rFont val="宋体"/>
            <charset val="134"/>
          </rPr>
          <t>Administrator:</t>
        </r>
        <r>
          <rPr>
            <sz val="9"/>
            <rFont val="宋体"/>
            <charset val="134"/>
          </rPr>
          <t xml:space="preserve">
第36行＝表A109000第15行。</t>
        </r>
      </text>
    </comment>
    <comment ref="C41" authorId="0">
      <text>
        <r>
          <rPr>
            <b/>
            <sz val="9"/>
            <rFont val="宋体"/>
            <charset val="134"/>
          </rPr>
          <t>Administrator:</t>
        </r>
        <r>
          <rPr>
            <sz val="9"/>
            <rFont val="宋体"/>
            <charset val="134"/>
          </rPr>
          <t xml:space="preserve">
37.第37行“减：民族自治地区企业所得税地方分享部分：□ 免征 □ 减征:减征幅度   %）”：根据《中华人民共和国企业所得税法》《中华人民共和国民族区域自治法》《财政部 国家税务总局关于贯彻落实国务院关于实施企业所得税过渡优惠政策有关问题的通知》（财税〔2008〕21号）等规定，实行民族区域自治的自治区、自治州、自治县的自治机关对本民族自治地方的企业应缴纳的企业所得税中属于地方分享的部分，可以决定减征或免征，自治州、自治县决定减征或者免征的，须报省、自治区、直辖市人民政府批准。
纳税人填报该行次时，根据享受政策的类型选择“免征”或“减征”，二者必选其一。选择“免征”是指免征企业所得税税收地方分享部分；选择“减征:减征幅度____%”是指减征企业所得税税收地方分享部分。此时需填写“减征幅度”，减征幅度填写范围为1至100，表示企业所得税税收地方分享部分的减征比例。例如：地方分享部分减半征收，则选择“减征”，并在“减征幅度”后填写“50%”。
企业类型为“非跨地区经营企业”的，本行填报“实际应纳所得税额”×40%×减征幅度-本年度预缴申报累计已减免的地方分享部分减免金额的余额。企业类型为“跨地区经营汇总纳税企业总机构”的，本行填报《跨地区经营汇总纳税企业年度分摊企业所得税明细表》（A109000）第20行“总机构因民族地方优惠调整分配金额”的金额。
</t>
        </r>
      </text>
    </comment>
    <comment ref="D41" authorId="0">
      <text>
        <r>
          <rPr>
            <b/>
            <sz val="9"/>
            <rFont val="宋体"/>
            <charset val="134"/>
          </rPr>
          <t>Administrator:</t>
        </r>
        <r>
          <rPr>
            <sz val="9"/>
            <rFont val="宋体"/>
            <charset val="134"/>
          </rPr>
          <t xml:space="preserve">
24.企业类型为“跨地区经营汇总纳税企业总机构”的，第37行＝表A109000第20行。</t>
        </r>
      </text>
    </comment>
    <comment ref="C42" authorId="0">
      <text>
        <r>
          <rPr>
            <b/>
            <sz val="9"/>
            <rFont val="宋体"/>
            <charset val="134"/>
          </rPr>
          <t>Administrator:</t>
        </r>
        <r>
          <rPr>
            <sz val="9"/>
            <rFont val="宋体"/>
            <charset val="134"/>
          </rPr>
          <t xml:space="preserve">
38.第38行“十、本年实际应补（退）所得税额”：填报纳税人当期实际应补（退）的所得税额。
企业类型为“非跨地区经营企业”的，本行填报第33-37行金额。
企业类型为“跨地区经营汇总纳税企业总机构”的，本行填报《跨地区经营汇总纳税企业年度分摊企业所得税明细表》（A109000）第21行“八、总机构本年实际应补（退）所得税额”的金额。</t>
        </r>
      </text>
    </comment>
    <comment ref="D42" authorId="0">
      <text>
        <r>
          <rPr>
            <b/>
            <sz val="9"/>
            <rFont val="宋体"/>
            <charset val="134"/>
          </rPr>
          <t>Administrator:</t>
        </r>
        <r>
          <rPr>
            <sz val="9"/>
            <rFont val="宋体"/>
            <charset val="134"/>
          </rPr>
          <t xml:space="preserve">
25.企业类型为“跨地区经营汇总纳税企业总机构”的，第38行＝表A109000第21行。</t>
        </r>
      </text>
    </comment>
  </commentList>
</comments>
</file>

<file path=xl/comments5.xml><?xml version="1.0" encoding="utf-8"?>
<comments xmlns="http://schemas.openxmlformats.org/spreadsheetml/2006/main">
  <authors>
    <author>Administrator</author>
  </authors>
  <commentList>
    <comment ref="B7" authorId="0">
      <text>
        <r>
          <rPr>
            <b/>
            <sz val="9"/>
            <rFont val="宋体"/>
            <charset val="134"/>
          </rPr>
          <t>Administrator:</t>
        </r>
        <r>
          <rPr>
            <sz val="9"/>
            <rFont val="宋体"/>
            <charset val="134"/>
          </rPr>
          <t xml:space="preserve">
第3行“销售商品收入”：填报纳税人从事工业制造、商品流通、农业生产以及其他商品销售活动取得的主营业务收入。
房地产开发企业销售开发产品（销售未完工开发产品除外）取得的收入也在此行填报。
</t>
        </r>
      </text>
    </comment>
    <comment ref="B9" authorId="0">
      <text>
        <r>
          <rPr>
            <b/>
            <sz val="9"/>
            <rFont val="宋体"/>
            <charset val="134"/>
          </rPr>
          <t>Administrator:</t>
        </r>
        <r>
          <rPr>
            <sz val="9"/>
            <rFont val="宋体"/>
            <charset val="134"/>
          </rPr>
          <t xml:space="preserve">
第5行“提供劳务收入”：填报纳税人从事建筑安装、修理修配、交通运输、仓储租赁、邮电通信、咨询经纪、文化体育、科学研究、技术服务、教育培训、餐饮住宿、中介代理、卫生保健、社区服务、旅游、娱乐、加工以及其他劳务活动取得的主营业务收入。</t>
        </r>
      </text>
    </comment>
    <comment ref="B10" authorId="0">
      <text>
        <r>
          <rPr>
            <b/>
            <sz val="9"/>
            <rFont val="宋体"/>
            <charset val="134"/>
          </rPr>
          <t>Administrator:</t>
        </r>
        <r>
          <rPr>
            <sz val="9"/>
            <rFont val="宋体"/>
            <charset val="134"/>
          </rPr>
          <t xml:space="preserve">
第6行“建造合同收入”：填报纳税人建造房屋、道路、桥梁、水坝等建筑物，以及生产船舶、飞机、大型机械设备等取得的主营业务收入。</t>
        </r>
      </text>
    </comment>
    <comment ref="B11" authorId="0">
      <text>
        <r>
          <rPr>
            <b/>
            <sz val="9"/>
            <rFont val="宋体"/>
            <charset val="134"/>
          </rPr>
          <t>Administrator:</t>
        </r>
        <r>
          <rPr>
            <sz val="9"/>
            <rFont val="宋体"/>
            <charset val="134"/>
          </rPr>
          <t xml:space="preserve">
第7行“让渡资产使用权收入”：填报纳税人在主营业务收入核算的，让渡无形资产使用权而取得的使用费收入以及出租固定资产、无形资产、投资性房地产取得的租金收入。</t>
        </r>
      </text>
    </comment>
    <comment ref="B14" authorId="0">
      <text>
        <r>
          <rPr>
            <b/>
            <sz val="9"/>
            <rFont val="宋体"/>
            <charset val="134"/>
          </rPr>
          <t>Administrator:</t>
        </r>
        <r>
          <rPr>
            <sz val="9"/>
            <rFont val="宋体"/>
            <charset val="134"/>
          </rPr>
          <t xml:space="preserve">
第10行“销售材料收入”：填报纳税人销售材料、下脚料、废料、废旧物资等取得的收入。</t>
        </r>
      </text>
    </comment>
    <comment ref="B21" authorId="0">
      <text>
        <r>
          <rPr>
            <b/>
            <sz val="9"/>
            <rFont val="宋体"/>
            <charset val="134"/>
          </rPr>
          <t>Administrator:</t>
        </r>
        <r>
          <rPr>
            <sz val="9"/>
            <rFont val="宋体"/>
            <charset val="134"/>
          </rPr>
          <t xml:space="preserve">
第17行“非流动资产处置利得”：
填报纳税人处置固定资产、无形资产等取得的净收益。</t>
        </r>
      </text>
    </comment>
    <comment ref="B22" authorId="0">
      <text>
        <r>
          <rPr>
            <b/>
            <sz val="9"/>
            <rFont val="宋体"/>
            <charset val="134"/>
          </rPr>
          <t>Administrator:</t>
        </r>
        <r>
          <rPr>
            <sz val="9"/>
            <rFont val="宋体"/>
            <charset val="134"/>
          </rPr>
          <t xml:space="preserve">
第18行“非货币性资产交换利得”：
填报纳税人发生非货币性资产交换应确认的净收益。</t>
        </r>
      </text>
    </comment>
    <comment ref="B23" authorId="0">
      <text>
        <r>
          <rPr>
            <b/>
            <sz val="9"/>
            <rFont val="宋体"/>
            <charset val="134"/>
          </rPr>
          <t>Administrator:</t>
        </r>
        <r>
          <rPr>
            <sz val="9"/>
            <rFont val="宋体"/>
            <charset val="134"/>
          </rPr>
          <t xml:space="preserve">
第19行“债务重组利得”：
填报纳税人发生的债务重组业务确认的净收益。</t>
        </r>
      </text>
    </comment>
    <comment ref="B24" authorId="0">
      <text>
        <r>
          <rPr>
            <b/>
            <sz val="9"/>
            <rFont val="宋体"/>
            <charset val="134"/>
          </rPr>
          <t>Administrator:</t>
        </r>
        <r>
          <rPr>
            <sz val="9"/>
            <rFont val="宋体"/>
            <charset val="134"/>
          </rPr>
          <t xml:space="preserve">
第20行“政府补助利得”：填报纳税人从政府无偿取得货币性资产或非货币性资产应确认的净收益。</t>
        </r>
      </text>
    </comment>
    <comment ref="B25" authorId="0">
      <text>
        <r>
          <rPr>
            <b/>
            <sz val="9"/>
            <rFont val="宋体"/>
            <charset val="134"/>
          </rPr>
          <t>Administrator:</t>
        </r>
        <r>
          <rPr>
            <sz val="9"/>
            <rFont val="宋体"/>
            <charset val="134"/>
          </rPr>
          <t xml:space="preserve">
第21行“盘盈利得”：填报纳税人在清查财产过程中查明的各种财产盘盈应确认的净收益。</t>
        </r>
      </text>
    </comment>
    <comment ref="B26" authorId="0">
      <text>
        <r>
          <rPr>
            <b/>
            <sz val="9"/>
            <rFont val="宋体"/>
            <charset val="134"/>
          </rPr>
          <t>Administrator:</t>
        </r>
        <r>
          <rPr>
            <sz val="9"/>
            <rFont val="宋体"/>
            <charset val="134"/>
          </rPr>
          <t xml:space="preserve">
第22行“捐赠利得”：填报纳税人接受的来自企业、组织或个人无偿给予的货币性资产、非货币性资产捐赠应确认的净收益。</t>
        </r>
      </text>
    </comment>
    <comment ref="B27" authorId="0">
      <text>
        <r>
          <rPr>
            <b/>
            <sz val="9"/>
            <rFont val="宋体"/>
            <charset val="134"/>
          </rPr>
          <t>Administrator:</t>
        </r>
        <r>
          <rPr>
            <sz val="9"/>
            <rFont val="宋体"/>
            <charset val="134"/>
          </rPr>
          <t xml:space="preserve">
第23行“罚没利得”：填报纳税人在日常经营管理活动中取得的罚款、没收收入应确认的净收益。</t>
        </r>
      </text>
    </comment>
    <comment ref="B29" authorId="0">
      <text>
        <r>
          <rPr>
            <b/>
            <sz val="9"/>
            <rFont val="宋体"/>
            <charset val="134"/>
          </rPr>
          <t>Administrator:</t>
        </r>
        <r>
          <rPr>
            <sz val="9"/>
            <rFont val="宋体"/>
            <charset val="134"/>
          </rPr>
          <t xml:space="preserve">
第25行“汇兑收益”：填报纳税人取得企业外币货币性项目因汇率变动形成的收益应确认的收入。（该项目为执行小企业会计准则企业填报）</t>
        </r>
      </text>
    </comment>
  </commentList>
</comments>
</file>

<file path=xl/comments6.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第1行“营业收入”：填报纳税人提供金融商品服务取得的收入。</t>
        </r>
      </text>
    </comment>
    <comment ref="B7" authorId="0">
      <text>
        <r>
          <rPr>
            <b/>
            <sz val="9"/>
            <rFont val="宋体"/>
            <charset val="134"/>
          </rPr>
          <t>Administrator:</t>
        </r>
        <r>
          <rPr>
            <sz val="9"/>
            <rFont val="宋体"/>
            <charset val="134"/>
          </rPr>
          <t xml:space="preserve">
第3行“利息收入”：
填报银行存贷款业务等取得的各项利息收入，包括发放的各类贷款（银团贷款、贸易融资、贴现和转贴现融出资金、协议透支、信用卡透支、转贷款、垫款等）、与其他金融机构（中央银行、同业等）之间发生资金往来业务、买入返售金融资产等实现的利息收入等。</t>
        </r>
      </text>
    </comment>
    <comment ref="B8" authorId="0">
      <text>
        <r>
          <rPr>
            <b/>
            <sz val="9"/>
            <rFont val="宋体"/>
            <charset val="134"/>
          </rPr>
          <t>Administrator:</t>
        </r>
        <r>
          <rPr>
            <sz val="9"/>
            <rFont val="宋体"/>
            <charset val="134"/>
          </rPr>
          <t xml:space="preserve">
第4行“存放同业”：填报纳税人存放于境内、境外银行和非银行金融机构款项取得的利息收入。</t>
        </r>
      </text>
    </comment>
    <comment ref="B9" authorId="0">
      <text>
        <r>
          <rPr>
            <b/>
            <sz val="9"/>
            <rFont val="宋体"/>
            <charset val="134"/>
          </rPr>
          <t>Administrator:</t>
        </r>
        <r>
          <rPr>
            <sz val="9"/>
            <rFont val="宋体"/>
            <charset val="134"/>
          </rPr>
          <t xml:space="preserve">
第5行“存放中央银行”：填报纳税人存放于中国人民银行的各种款项利息收入。</t>
        </r>
      </text>
    </comment>
    <comment ref="B10" authorId="0">
      <text>
        <r>
          <rPr>
            <b/>
            <sz val="9"/>
            <rFont val="宋体"/>
            <charset val="134"/>
          </rPr>
          <t>Administrator:</t>
        </r>
        <r>
          <rPr>
            <sz val="9"/>
            <rFont val="宋体"/>
            <charset val="134"/>
          </rPr>
          <t xml:space="preserve">
第6行“拆出资金”：
填报纳税人拆借给境内、境外其他金融机构款项的利息收入。</t>
        </r>
      </text>
    </comment>
    <comment ref="B11" authorId="0">
      <text>
        <r>
          <rPr>
            <b/>
            <sz val="9"/>
            <rFont val="宋体"/>
            <charset val="134"/>
          </rPr>
          <t>Administrator:</t>
        </r>
        <r>
          <rPr>
            <sz val="9"/>
            <rFont val="宋体"/>
            <charset val="134"/>
          </rPr>
          <t xml:space="preserve">
第7行“发放贷款及垫资”：填报纳税人发放贷款及垫资的利息收入。</t>
        </r>
      </text>
    </comment>
    <comment ref="B12" authorId="0">
      <text>
        <r>
          <rPr>
            <b/>
            <sz val="9"/>
            <rFont val="宋体"/>
            <charset val="134"/>
          </rPr>
          <t>Administrator:</t>
        </r>
        <r>
          <rPr>
            <sz val="9"/>
            <rFont val="宋体"/>
            <charset val="134"/>
          </rPr>
          <t xml:space="preserve">
第8行“买入返售金融资产”：
填报纳税人按照返售协议约定先买入再按固定价格返售的票据、证券、贷款等金融资产所融出资金的利息收入。</t>
        </r>
      </text>
    </comment>
    <comment ref="B13" authorId="0">
      <text>
        <r>
          <rPr>
            <b/>
            <sz val="9"/>
            <rFont val="宋体"/>
            <charset val="134"/>
          </rPr>
          <t>Administrator:</t>
        </r>
        <r>
          <rPr>
            <sz val="9"/>
            <rFont val="宋体"/>
            <charset val="134"/>
          </rPr>
          <t xml:space="preserve">
第9行“其他”：填报纳税人除本表第4行至第8行以外的其他利息收入，包括债券投资利息等收入。</t>
        </r>
      </text>
    </comment>
    <comment ref="B14" authorId="0">
      <text>
        <r>
          <rPr>
            <b/>
            <sz val="9"/>
            <rFont val="宋体"/>
            <charset val="134"/>
          </rPr>
          <t>Administrator:</t>
        </r>
        <r>
          <rPr>
            <sz val="9"/>
            <rFont val="宋体"/>
            <charset val="134"/>
          </rPr>
          <t xml:space="preserve">
第10行“手续费及佣金收入”：
填报银行在提供相关金融业务服务时向客户收取的收入，包括 结算与清算手续费、代理业务手续费、信用承诺手续费及佣金、银行卡手续费、顾问和咨询费、托管及其他受托业务佣金等。</t>
        </r>
      </text>
    </comment>
    <comment ref="B22" authorId="0">
      <text>
        <r>
          <rPr>
            <b/>
            <sz val="9"/>
            <rFont val="宋体"/>
            <charset val="134"/>
          </rPr>
          <t>Administrator:</t>
        </r>
        <r>
          <rPr>
            <sz val="9"/>
            <rFont val="宋体"/>
            <charset val="134"/>
          </rPr>
          <t xml:space="preserve">
第18行“证券业务收入”：填报纳税人从事证券业务取得的收入。</t>
        </r>
      </text>
    </comment>
    <comment ref="B23" authorId="0">
      <text>
        <r>
          <rPr>
            <b/>
            <sz val="9"/>
            <rFont val="宋体"/>
            <charset val="134"/>
          </rPr>
          <t>Administrator:</t>
        </r>
        <r>
          <rPr>
            <sz val="9"/>
            <rFont val="宋体"/>
            <charset val="134"/>
          </rPr>
          <t xml:space="preserve">
第19行“证券业务手续费及佣金收入”：填报纳税人承销、代理兑付等业务取得的各项手续费、佣金等收入。</t>
        </r>
      </text>
    </comment>
    <comment ref="B30" authorId="0">
      <text>
        <r>
          <rPr>
            <b/>
            <sz val="9"/>
            <rFont val="宋体"/>
            <charset val="134"/>
          </rPr>
          <t>Administrator:</t>
        </r>
        <r>
          <rPr>
            <sz val="9"/>
            <rFont val="宋体"/>
            <charset val="134"/>
          </rPr>
          <t xml:space="preserve">
第26行“其他证券业务收入”：
填报纳税人在国家许可的范围内从事的除经纪、自营和承销业务以外的与证券有关的业务收入。</t>
        </r>
      </text>
    </comment>
    <comment ref="B31" authorId="0">
      <text>
        <r>
          <rPr>
            <b/>
            <sz val="9"/>
            <rFont val="宋体"/>
            <charset val="134"/>
          </rPr>
          <t>Administrator:</t>
        </r>
        <r>
          <rPr>
            <sz val="9"/>
            <rFont val="宋体"/>
            <charset val="134"/>
          </rPr>
          <t xml:space="preserve">
第27行“已赚保费”：
填报纳税人从事保险业务确认的本年实际保费收入。</t>
        </r>
      </text>
    </comment>
    <comment ref="B32" authorId="0">
      <text>
        <r>
          <rPr>
            <b/>
            <sz val="9"/>
            <rFont val="宋体"/>
            <charset val="134"/>
          </rPr>
          <t>Administrator:</t>
        </r>
        <r>
          <rPr>
            <sz val="9"/>
            <rFont val="宋体"/>
            <charset val="134"/>
          </rPr>
          <t xml:space="preserve">
第28行“保险业务收入”：填报纳税人从事保险业务确认的保费收入。</t>
        </r>
      </text>
    </comment>
    <comment ref="B33" authorId="0">
      <text>
        <r>
          <rPr>
            <b/>
            <sz val="9"/>
            <rFont val="宋体"/>
            <charset val="134"/>
          </rPr>
          <t>Administrator:</t>
        </r>
        <r>
          <rPr>
            <sz val="9"/>
            <rFont val="宋体"/>
            <charset val="134"/>
          </rPr>
          <t xml:space="preserve">
第29行“分保费收入”：
填报纳税人（再保险公司或分入公司）从 原保险公司或分出公司 分入的保费收入。</t>
        </r>
      </text>
    </comment>
    <comment ref="B34" authorId="0">
      <text>
        <r>
          <rPr>
            <b/>
            <sz val="9"/>
            <rFont val="宋体"/>
            <charset val="134"/>
          </rPr>
          <t>Administrator:</t>
        </r>
        <r>
          <rPr>
            <sz val="9"/>
            <rFont val="宋体"/>
            <charset val="134"/>
          </rPr>
          <t xml:space="preserve">
第30行“分出保费”：
填报纳税人（再保险分出人）向 再保险接受人 分出的保费。</t>
        </r>
      </text>
    </comment>
    <comment ref="B35" authorId="0">
      <text>
        <r>
          <rPr>
            <b/>
            <sz val="9"/>
            <rFont val="宋体"/>
            <charset val="134"/>
          </rPr>
          <t>Administrator:</t>
        </r>
        <r>
          <rPr>
            <sz val="9"/>
            <rFont val="宋体"/>
            <charset val="134"/>
          </rPr>
          <t xml:space="preserve">
第31行“提取未到期责任准备金”：
填报纳税人（保险企业）提取的 非寿险原保险合同 未到期责任准备金 和 再保险合同分保 未到期责任准备金。</t>
        </r>
      </text>
    </comment>
    <comment ref="B36" authorId="0">
      <text>
        <r>
          <rPr>
            <b/>
            <sz val="9"/>
            <rFont val="宋体"/>
            <charset val="134"/>
          </rPr>
          <t>Administrator:</t>
        </r>
        <r>
          <rPr>
            <sz val="9"/>
            <rFont val="宋体"/>
            <charset val="134"/>
          </rPr>
          <t xml:space="preserve">
第32行“其他金融业务收入”：
填报 纳税人提供 除银行业、保险业、证券业以外的 金融商品服务 取得的收入。</t>
        </r>
      </text>
    </comment>
    <comment ref="B37" authorId="0">
      <text>
        <r>
          <rPr>
            <b/>
            <sz val="9"/>
            <rFont val="宋体"/>
            <charset val="134"/>
          </rPr>
          <t>Administrator:</t>
        </r>
        <r>
          <rPr>
            <sz val="9"/>
            <rFont val="宋体"/>
            <charset val="134"/>
          </rPr>
          <t xml:space="preserve">
第33行“汇兑收益”：
填报纳税人发生的 外币交易 因汇率变动而产生的汇兑损益，损失以“-”号填列。</t>
        </r>
      </text>
    </comment>
    <comment ref="B38" authorId="0">
      <text>
        <r>
          <rPr>
            <b/>
            <sz val="9"/>
            <rFont val="宋体"/>
            <charset val="134"/>
          </rPr>
          <t>Administrator:</t>
        </r>
        <r>
          <rPr>
            <sz val="9"/>
            <rFont val="宋体"/>
            <charset val="134"/>
          </rPr>
          <t xml:space="preserve">
第34行“其他业务收入”：
填报 纳税人发生的 除主营业务活动以外的 其他经营活动 实现的收入。</t>
        </r>
      </text>
    </comment>
    <comment ref="B40" authorId="0">
      <text>
        <r>
          <rPr>
            <b/>
            <sz val="9"/>
            <rFont val="宋体"/>
            <charset val="134"/>
          </rPr>
          <t>Administrator:</t>
        </r>
        <r>
          <rPr>
            <sz val="9"/>
            <rFont val="宋体"/>
            <charset val="134"/>
          </rPr>
          <t xml:space="preserve">
第36行“非流动资产处置利得”：
填报纳税人处置固定资产、无形资产等取得的净收益。</t>
        </r>
      </text>
    </comment>
    <comment ref="B42" authorId="0">
      <text>
        <r>
          <rPr>
            <b/>
            <sz val="9"/>
            <rFont val="宋体"/>
            <charset val="134"/>
          </rPr>
          <t>Administrator:</t>
        </r>
        <r>
          <rPr>
            <sz val="9"/>
            <rFont val="宋体"/>
            <charset val="134"/>
          </rPr>
          <t xml:space="preserve">
第38行“债务重组利得”：
填报纳税人发生的债务重组业务确认的净收益。</t>
        </r>
      </text>
    </comment>
    <comment ref="B43" authorId="0">
      <text>
        <r>
          <rPr>
            <b/>
            <sz val="9"/>
            <rFont val="宋体"/>
            <charset val="134"/>
          </rPr>
          <t>Administrator:</t>
        </r>
        <r>
          <rPr>
            <sz val="9"/>
            <rFont val="宋体"/>
            <charset val="134"/>
          </rPr>
          <t xml:space="preserve">
第39行“政府补助利得”：
填报纳税人从政府无偿取得货币性资产或非货币性资产应确认的净收益。</t>
        </r>
      </text>
    </comment>
    <comment ref="B44" authorId="0">
      <text>
        <r>
          <rPr>
            <b/>
            <sz val="9"/>
            <rFont val="宋体"/>
            <charset val="134"/>
          </rPr>
          <t>Administrator:</t>
        </r>
        <r>
          <rPr>
            <sz val="9"/>
            <rFont val="宋体"/>
            <charset val="134"/>
          </rPr>
          <t xml:space="preserve">
第40行“盘盈利得”：
填报 纳税人 在清查财产过程中 查明的各种财产盘盈应确认的净收益。</t>
        </r>
      </text>
    </comment>
    <comment ref="B45" authorId="0">
      <text>
        <r>
          <rPr>
            <b/>
            <sz val="9"/>
            <rFont val="宋体"/>
            <charset val="134"/>
          </rPr>
          <t>Administrator:</t>
        </r>
        <r>
          <rPr>
            <sz val="9"/>
            <rFont val="宋体"/>
            <charset val="134"/>
          </rPr>
          <t xml:space="preserve">
第41行“捐赠利得”：
填 报纳税人 接受的 来自企业、组织或个人 无偿给予的 货币性资产、非货币性资产捐赠 应确认的净收益。</t>
        </r>
      </text>
    </comment>
    <comment ref="B46" authorId="0">
      <text>
        <r>
          <rPr>
            <b/>
            <sz val="9"/>
            <rFont val="宋体"/>
            <charset val="134"/>
          </rPr>
          <t>Administrator:</t>
        </r>
        <r>
          <rPr>
            <sz val="9"/>
            <rFont val="宋体"/>
            <charset val="134"/>
          </rPr>
          <t xml:space="preserve">
第42行“其他”：
填报 纳税人 取得的 上述项目未列举的 其他营业外收入，包括执行《企业会计准则》纳税人对 按权益法核算的 长期股权投资初始投资成本 调整确认的收益。</t>
        </r>
      </text>
    </comment>
  </commentList>
</comments>
</file>

<file path=xl/comments7.xml><?xml version="1.0" encoding="utf-8"?>
<comments xmlns="http://schemas.openxmlformats.org/spreadsheetml/2006/main">
  <authors>
    <author>Administrator</author>
  </authors>
  <commentList>
    <comment ref="B7" authorId="0">
      <text>
        <r>
          <rPr>
            <b/>
            <sz val="9"/>
            <rFont val="宋体"/>
            <charset val="134"/>
          </rPr>
          <t>Administrator:</t>
        </r>
        <r>
          <rPr>
            <sz val="9"/>
            <rFont val="宋体"/>
            <charset val="134"/>
          </rPr>
          <t xml:space="preserve">
第3行“销售商品成本”：填报纳税人从事工业制造、商品流通、农业生产以及其他商品销售活动发生的主营业务成本。
房地产开发企业销售开发产品（销售未完工开发产品除外）发生的成本也在此行填报。</t>
        </r>
      </text>
    </comment>
    <comment ref="B9" authorId="0">
      <text>
        <r>
          <rPr>
            <b/>
            <sz val="9"/>
            <rFont val="宋体"/>
            <charset val="134"/>
          </rPr>
          <t>Administrator:</t>
        </r>
        <r>
          <rPr>
            <sz val="9"/>
            <rFont val="宋体"/>
            <charset val="134"/>
          </rPr>
          <t xml:space="preserve">
第5行“提供劳务成本”：填报纳税人从事建筑安装、修理修配、交通运输、仓储租赁、邮电通信、咨询经纪、文化体育、科学研究、技术服务、教育培训、餐饮住宿、中介代理、卫生保健、社区服务、旅游、娱乐、加工以及其他劳务活动发生的主营业务成本。</t>
        </r>
      </text>
    </comment>
    <comment ref="B10" authorId="0">
      <text>
        <r>
          <rPr>
            <b/>
            <sz val="9"/>
            <rFont val="宋体"/>
            <charset val="134"/>
          </rPr>
          <t>Administrator:</t>
        </r>
        <r>
          <rPr>
            <sz val="9"/>
            <rFont val="宋体"/>
            <charset val="134"/>
          </rPr>
          <t xml:space="preserve">
第6行“建造合同成本”：填报纳税人建造房屋、道路、桥梁、水坝等建筑物，以及生产船舶、飞机、大型机械设备等发生的主营业务成本。</t>
        </r>
      </text>
    </comment>
    <comment ref="B11" authorId="0">
      <text>
        <r>
          <rPr>
            <b/>
            <sz val="9"/>
            <rFont val="宋体"/>
            <charset val="134"/>
          </rPr>
          <t>Administrator:</t>
        </r>
        <r>
          <rPr>
            <sz val="9"/>
            <rFont val="宋体"/>
            <charset val="134"/>
          </rPr>
          <t xml:space="preserve">
第7行“让渡资产使用权成本”：填报纳税人在主营业务成本核算的，让渡无形资产使用权而发生的使用费成本以及出租固定资产、无形资产、投资性房地产发生的租金成本。</t>
        </r>
      </text>
    </comment>
    <comment ref="B14" authorId="0">
      <text>
        <r>
          <rPr>
            <b/>
            <sz val="9"/>
            <rFont val="宋体"/>
            <charset val="134"/>
          </rPr>
          <t>Administrator:</t>
        </r>
        <r>
          <rPr>
            <sz val="9"/>
            <rFont val="宋体"/>
            <charset val="134"/>
          </rPr>
          <t xml:space="preserve">
第10行“销售材料成本”：填报纳税人销售材料、下脚料、废料、废旧物资等发生的成本。</t>
        </r>
      </text>
    </comment>
    <comment ref="B21" authorId="0">
      <text>
        <r>
          <rPr>
            <b/>
            <sz val="9"/>
            <rFont val="宋体"/>
            <charset val="134"/>
          </rPr>
          <t>Administrator:</t>
        </r>
        <r>
          <rPr>
            <sz val="9"/>
            <rFont val="宋体"/>
            <charset val="134"/>
          </rPr>
          <t xml:space="preserve">
第17行“非流动资产处置损失”：
填报纳税人处置非流动资产形成的净损失。</t>
        </r>
      </text>
    </comment>
    <comment ref="B22" authorId="0">
      <text>
        <r>
          <rPr>
            <b/>
            <sz val="9"/>
            <rFont val="宋体"/>
            <charset val="134"/>
          </rPr>
          <t>Administrator:</t>
        </r>
        <r>
          <rPr>
            <sz val="9"/>
            <rFont val="宋体"/>
            <charset val="134"/>
          </rPr>
          <t xml:space="preserve">
第18行“非货币性资产交换损失”：
填报纳税人发生非货币性资产交换应确认的净损失。</t>
        </r>
      </text>
    </comment>
    <comment ref="B23" authorId="0">
      <text>
        <r>
          <rPr>
            <b/>
            <sz val="9"/>
            <rFont val="宋体"/>
            <charset val="134"/>
          </rPr>
          <t>Administrator:</t>
        </r>
        <r>
          <rPr>
            <sz val="9"/>
            <rFont val="宋体"/>
            <charset val="134"/>
          </rPr>
          <t xml:space="preserve">
第19行“债务重组损失”：
填报纳税人进行债务重组应确认的净损失。</t>
        </r>
      </text>
    </comment>
    <comment ref="B24" authorId="0">
      <text>
        <r>
          <rPr>
            <b/>
            <sz val="9"/>
            <rFont val="宋体"/>
            <charset val="134"/>
          </rPr>
          <t>Administrator:</t>
        </r>
        <r>
          <rPr>
            <sz val="9"/>
            <rFont val="宋体"/>
            <charset val="134"/>
          </rPr>
          <t xml:space="preserve">
第20行“非常损失”：填报纳税人在营业外支出中核算的各项非正常的财产损失。</t>
        </r>
      </text>
    </comment>
    <comment ref="B25" authorId="0">
      <text>
        <r>
          <rPr>
            <b/>
            <sz val="9"/>
            <rFont val="宋体"/>
            <charset val="134"/>
          </rPr>
          <t>Administrator:</t>
        </r>
        <r>
          <rPr>
            <sz val="9"/>
            <rFont val="宋体"/>
            <charset val="134"/>
          </rPr>
          <t xml:space="preserve">
第21行“捐赠支出”：填报纳税人无偿给予其他企业、组织或个人的货币性资产、非货币性资产的捐赠支出。</t>
        </r>
      </text>
    </comment>
    <comment ref="B26" authorId="0">
      <text>
        <r>
          <rPr>
            <b/>
            <sz val="9"/>
            <rFont val="宋体"/>
            <charset val="134"/>
          </rPr>
          <t>Administrator:</t>
        </r>
        <r>
          <rPr>
            <sz val="9"/>
            <rFont val="宋体"/>
            <charset val="134"/>
          </rPr>
          <t xml:space="preserve">
第22行“赞助支出”：填报纳税人发生的货币性资产、非货币性资产赞助支出。</t>
        </r>
      </text>
    </comment>
    <comment ref="B27" authorId="0">
      <text>
        <r>
          <rPr>
            <b/>
            <sz val="9"/>
            <rFont val="宋体"/>
            <charset val="134"/>
          </rPr>
          <t>Administrator:</t>
        </r>
        <r>
          <rPr>
            <sz val="9"/>
            <rFont val="宋体"/>
            <charset val="134"/>
          </rPr>
          <t xml:space="preserve">
第23行“罚没支出”：填报纳税人在日常经营管理活动中对外支付的各项罚款、没收收入的支出。</t>
        </r>
      </text>
    </comment>
    <comment ref="B28" authorId="0">
      <text>
        <r>
          <rPr>
            <b/>
            <sz val="9"/>
            <rFont val="宋体"/>
            <charset val="134"/>
          </rPr>
          <t>Administrator:</t>
        </r>
        <r>
          <rPr>
            <sz val="9"/>
            <rFont val="宋体"/>
            <charset val="134"/>
          </rPr>
          <t xml:space="preserve">
第24行“坏帐损失”：填报纳税人发生的各项坏帐损失。（该项目为使用小企业会计准则企业填报）</t>
        </r>
      </text>
    </comment>
    <comment ref="B29" authorId="0">
      <text>
        <r>
          <rPr>
            <b/>
            <sz val="9"/>
            <rFont val="宋体"/>
            <charset val="134"/>
          </rPr>
          <t>Administrator:</t>
        </r>
        <r>
          <rPr>
            <sz val="9"/>
            <rFont val="宋体"/>
            <charset val="134"/>
          </rPr>
          <t xml:space="preserve">
第25行“无法收回的债券股权投资损失”：填报纳税人各项无法收回的债券股权投资损失。（该项目为使用小企业会计准则企业填报）</t>
        </r>
      </text>
    </comment>
  </commentList>
</comments>
</file>

<file path=xl/comments8.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第1行“营业支出”：
填报金融企业提供金融商品服务发生的支出。</t>
        </r>
      </text>
    </comment>
    <comment ref="B7" authorId="0">
      <text>
        <r>
          <rPr>
            <b/>
            <sz val="9"/>
            <rFont val="宋体"/>
            <charset val="134"/>
          </rPr>
          <t>Administrator:</t>
        </r>
        <r>
          <rPr>
            <sz val="9"/>
            <rFont val="宋体"/>
            <charset val="134"/>
          </rPr>
          <t xml:space="preserve">
第3行“银行利息支出”：
填报纳税人经营存贷款业务等发生的利息支出，包括 同业存放、向中央银行借款、拆入资金、吸收存款、卖出回购金融资产、发行债券和其他业务利息支出。</t>
        </r>
      </text>
    </comment>
    <comment ref="B15" authorId="0">
      <text>
        <r>
          <rPr>
            <b/>
            <sz val="9"/>
            <rFont val="宋体"/>
            <charset val="134"/>
          </rPr>
          <t>Administrator:</t>
        </r>
        <r>
          <rPr>
            <sz val="9"/>
            <rFont val="宋体"/>
            <charset val="134"/>
          </rPr>
          <t xml:space="preserve">
第11行“银行手续费及佣金支出”：
填报纳税人发生的与银行业务活动相关的各项手续费、佣金等支出。</t>
        </r>
      </text>
    </comment>
    <comment ref="B19" authorId="0">
      <text>
        <r>
          <rPr>
            <b/>
            <sz val="9"/>
            <rFont val="宋体"/>
            <charset val="134"/>
          </rPr>
          <t>Administrator:</t>
        </r>
        <r>
          <rPr>
            <sz val="9"/>
            <rFont val="宋体"/>
            <charset val="134"/>
          </rPr>
          <t xml:space="preserve">
第15行“保险业务支出”：
填报保险企业发生的与保险业务相关的费用支出。</t>
        </r>
      </text>
    </comment>
    <comment ref="B20" authorId="0">
      <text>
        <r>
          <rPr>
            <b/>
            <sz val="9"/>
            <rFont val="宋体"/>
            <charset val="134"/>
          </rPr>
          <t>Administrator:</t>
        </r>
        <r>
          <rPr>
            <sz val="9"/>
            <rFont val="宋体"/>
            <charset val="134"/>
          </rPr>
          <t xml:space="preserve">
第16行“退保金”：
填报 保险企业 寿险原保险合同 提前解除时 按照约定 应当退还投保人的 保单现金价值。</t>
        </r>
      </text>
    </comment>
    <comment ref="B21" authorId="0">
      <text>
        <r>
          <rPr>
            <b/>
            <sz val="9"/>
            <rFont val="宋体"/>
            <charset val="134"/>
          </rPr>
          <t>Administrator:</t>
        </r>
        <r>
          <rPr>
            <sz val="9"/>
            <rFont val="宋体"/>
            <charset val="134"/>
          </rPr>
          <t xml:space="preserve">
第17行“赔付支出”：填报 保险企业 支付的 原保险合同赔付款项 和 再保险合同赔付款项。</t>
        </r>
      </text>
    </comment>
    <comment ref="B22" authorId="0">
      <text>
        <r>
          <rPr>
            <b/>
            <sz val="9"/>
            <rFont val="宋体"/>
            <charset val="134"/>
          </rPr>
          <t>Administrator:</t>
        </r>
        <r>
          <rPr>
            <sz val="9"/>
            <rFont val="宋体"/>
            <charset val="134"/>
          </rPr>
          <t xml:space="preserve">
第18行“减：摊回赔付支出”：
填报 保险企业（再保险分出人） 向 再保险接受人 摊回的赔付成本。</t>
        </r>
      </text>
    </comment>
    <comment ref="B23" authorId="0">
      <text>
        <r>
          <rPr>
            <b/>
            <sz val="9"/>
            <rFont val="宋体"/>
            <charset val="134"/>
          </rPr>
          <t>Administrator:</t>
        </r>
        <r>
          <rPr>
            <sz val="9"/>
            <rFont val="宋体"/>
            <charset val="134"/>
          </rPr>
          <t xml:space="preserve">
第19行“提取保险责任准备金”：
填报 保险企业 提取的 原保险合同 保险责任准备金，包括 提取的 未决赔款准备金、提取的 寿险责任准备金、提取的 长期健康责任准备金。</t>
        </r>
      </text>
    </comment>
    <comment ref="B24" authorId="0">
      <text>
        <r>
          <rPr>
            <b/>
            <sz val="9"/>
            <rFont val="宋体"/>
            <charset val="134"/>
          </rPr>
          <t>Administrator:</t>
        </r>
        <r>
          <rPr>
            <sz val="9"/>
            <rFont val="宋体"/>
            <charset val="134"/>
          </rPr>
          <t xml:space="preserve">
第20行“减：摊回保险责任准备金”：
填报 保险企业（再保险分出人） 从事 再保险业务 应向 再保险接受人 摊回的 保险责任准备金，包括 未决赔款准备金、寿险责任准备金、长期健康险责任准备金。</t>
        </r>
      </text>
    </comment>
    <comment ref="B25" authorId="0">
      <text>
        <r>
          <rPr>
            <b/>
            <sz val="9"/>
            <rFont val="宋体"/>
            <charset val="134"/>
          </rPr>
          <t>Administrator:</t>
        </r>
        <r>
          <rPr>
            <sz val="9"/>
            <rFont val="宋体"/>
            <charset val="134"/>
          </rPr>
          <t xml:space="preserve">
第21行“保单红利支出”：
填报 保险企业 按原保险合同约定 支付给 投保人的红利。</t>
        </r>
      </text>
    </comment>
    <comment ref="B26" authorId="0">
      <text>
        <r>
          <rPr>
            <b/>
            <sz val="9"/>
            <rFont val="宋体"/>
            <charset val="134"/>
          </rPr>
          <t>Administrator:</t>
        </r>
        <r>
          <rPr>
            <sz val="9"/>
            <rFont val="宋体"/>
            <charset val="134"/>
          </rPr>
          <t xml:space="preserve">
第22行“分保费用”：
填报 保险企业（再保险接受人） 向 再保险分出人 支付的 分保费用。</t>
        </r>
      </text>
    </comment>
    <comment ref="B27" authorId="0">
      <text>
        <r>
          <rPr>
            <b/>
            <sz val="9"/>
            <rFont val="宋体"/>
            <charset val="134"/>
          </rPr>
          <t>Administrator:</t>
        </r>
        <r>
          <rPr>
            <sz val="9"/>
            <rFont val="宋体"/>
            <charset val="134"/>
          </rPr>
          <t xml:space="preserve">
第23行“减：摊回分保费用”：
填报 保险企业（再保险分出人） 向 再保险接受人 摊回的 分保费用。</t>
        </r>
      </text>
    </comment>
    <comment ref="B28" authorId="0">
      <text>
        <r>
          <rPr>
            <b/>
            <sz val="9"/>
            <rFont val="宋体"/>
            <charset val="134"/>
          </rPr>
          <t>Administrator:</t>
        </r>
        <r>
          <rPr>
            <sz val="9"/>
            <rFont val="宋体"/>
            <charset val="134"/>
          </rPr>
          <t xml:space="preserve">
第24行“保险业务手续费及佣金支出”：
填报 保险企业 发生的 与其保险业务活动相关的 各项手续费、佣金支出。</t>
        </r>
      </text>
    </comment>
    <comment ref="B29" authorId="0">
      <text>
        <r>
          <rPr>
            <b/>
            <sz val="9"/>
            <rFont val="宋体"/>
            <charset val="134"/>
          </rPr>
          <t>Administrator:</t>
        </r>
        <r>
          <rPr>
            <sz val="9"/>
            <rFont val="宋体"/>
            <charset val="134"/>
          </rPr>
          <t xml:space="preserve">
第25行“证券业务支出”：
填报纳税人从事证券业务发生的 证券手续费支出 和 其他证券业务支出。</t>
        </r>
      </text>
    </comment>
    <comment ref="B30" authorId="0">
      <text>
        <r>
          <rPr>
            <b/>
            <sz val="9"/>
            <rFont val="宋体"/>
            <charset val="134"/>
          </rPr>
          <t>Administrator:</t>
        </r>
        <r>
          <rPr>
            <sz val="9"/>
            <rFont val="宋体"/>
            <charset val="134"/>
          </rPr>
          <t xml:space="preserve">
第26行“证券业务手续费及佣金支出”：
填报纳税人 代理承销、兑付和买卖证券等业务 发生的各项手续费、风险结算金、承销业务 直接相关的 各项费用及佣金支出。</t>
        </r>
      </text>
    </comment>
    <comment ref="B34" authorId="0">
      <text>
        <r>
          <rPr>
            <b/>
            <sz val="9"/>
            <rFont val="宋体"/>
            <charset val="134"/>
          </rPr>
          <t>Administrator:</t>
        </r>
        <r>
          <rPr>
            <sz val="9"/>
            <rFont val="宋体"/>
            <charset val="134"/>
          </rPr>
          <t xml:space="preserve">
第30行“其他证券业务支出”：
填报纳税人 从事 除经纪、自营和承销业务以外的 与证券有关的 业务支出。</t>
        </r>
      </text>
    </comment>
    <comment ref="B35" authorId="0">
      <text>
        <r>
          <rPr>
            <b/>
            <sz val="9"/>
            <rFont val="宋体"/>
            <charset val="134"/>
          </rPr>
          <t>Administrator:</t>
        </r>
        <r>
          <rPr>
            <sz val="9"/>
            <rFont val="宋体"/>
            <charset val="134"/>
          </rPr>
          <t xml:space="preserve">
第31行“其他金融业务支出”：
填报纳税人提供 除银行业、保险业、证券业以外的 金融商品服务 发生的相关业务支出。</t>
        </r>
      </text>
    </comment>
    <comment ref="B36" authorId="0">
      <text>
        <r>
          <rPr>
            <b/>
            <sz val="9"/>
            <rFont val="宋体"/>
            <charset val="134"/>
          </rPr>
          <t>Administrator:</t>
        </r>
        <r>
          <rPr>
            <sz val="9"/>
            <rFont val="宋体"/>
            <charset val="134"/>
          </rPr>
          <t xml:space="preserve">
第32行“其他业务成本”：
填报纳税人发生的 除主营业务活动以外的其他经营活动发生的支出。</t>
        </r>
      </text>
    </comment>
    <comment ref="B38" authorId="0">
      <text>
        <r>
          <rPr>
            <b/>
            <sz val="9"/>
            <rFont val="宋体"/>
            <charset val="134"/>
          </rPr>
          <t>Administrator:</t>
        </r>
        <r>
          <rPr>
            <sz val="9"/>
            <rFont val="宋体"/>
            <charset val="134"/>
          </rPr>
          <t xml:space="preserve">
第34行“非流动资产处置损失”：
填报纳税人处置非流动资产形成的净损失。</t>
        </r>
      </text>
    </comment>
    <comment ref="B39" authorId="0">
      <text>
        <r>
          <rPr>
            <b/>
            <sz val="9"/>
            <rFont val="宋体"/>
            <charset val="134"/>
          </rPr>
          <t>Administrator:</t>
        </r>
        <r>
          <rPr>
            <sz val="9"/>
            <rFont val="宋体"/>
            <charset val="134"/>
          </rPr>
          <t xml:space="preserve">
第35行“非货币性资产交换损失”：
填报纳税人发生非货币性资产交换应确认的净损失。</t>
        </r>
      </text>
    </comment>
    <comment ref="B40" authorId="0">
      <text>
        <r>
          <rPr>
            <b/>
            <sz val="9"/>
            <rFont val="宋体"/>
            <charset val="134"/>
          </rPr>
          <t>Administrator:</t>
        </r>
        <r>
          <rPr>
            <sz val="9"/>
            <rFont val="宋体"/>
            <charset val="134"/>
          </rPr>
          <t xml:space="preserve">
第36行“债务重组损失”：
填报纳税人进行债务重组应确认的净损失。</t>
        </r>
      </text>
    </comment>
    <comment ref="B41" authorId="0">
      <text>
        <r>
          <rPr>
            <b/>
            <sz val="9"/>
            <rFont val="宋体"/>
            <charset val="134"/>
          </rPr>
          <t>Administrator:</t>
        </r>
        <r>
          <rPr>
            <sz val="9"/>
            <rFont val="宋体"/>
            <charset val="134"/>
          </rPr>
          <t xml:space="preserve">
第37行“捐赠支出”：
填报纳税人无偿给予其他企业、组织或个人的 货币性资产、非货币性资产的 捐赠支出。</t>
        </r>
      </text>
    </comment>
    <comment ref="B42" authorId="0">
      <text>
        <r>
          <rPr>
            <b/>
            <sz val="9"/>
            <rFont val="宋体"/>
            <charset val="134"/>
          </rPr>
          <t>Administrator:</t>
        </r>
        <r>
          <rPr>
            <sz val="9"/>
            <rFont val="宋体"/>
            <charset val="134"/>
          </rPr>
          <t xml:space="preserve">
第38行“非常损失”：
填报纳税人在营业外支出中核算的各项非正常的财产损失。</t>
        </r>
      </text>
    </comment>
    <comment ref="B43" authorId="0">
      <text>
        <r>
          <rPr>
            <b/>
            <sz val="9"/>
            <rFont val="宋体"/>
            <charset val="134"/>
          </rPr>
          <t>Administrator:</t>
        </r>
        <r>
          <rPr>
            <sz val="9"/>
            <rFont val="宋体"/>
            <charset val="134"/>
          </rPr>
          <t xml:space="preserve">
第39行“其他”：
填报纳税人 本期实际发生的 在营业外支出 核算的 其他损失及支出。</t>
        </r>
      </text>
    </comment>
  </commentList>
</comments>
</file>

<file path=xl/comments9.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第1行“事业单位收入”：
填报纳税人 取得的 所有收入的金额（包括 不征税收入 和 免税收入），按照会计核算口径填报。</t>
        </r>
      </text>
    </comment>
    <comment ref="B6" authorId="0">
      <text>
        <r>
          <rPr>
            <b/>
            <sz val="9"/>
            <rFont val="宋体"/>
            <charset val="134"/>
          </rPr>
          <t>Administrator:</t>
        </r>
        <r>
          <rPr>
            <sz val="9"/>
            <rFont val="宋体"/>
            <charset val="134"/>
          </rPr>
          <t xml:space="preserve">
第2行“财政补助收入”：
填报纳税人 直接从 同级财政部门 取得的各类财政拨款，包括 基本支出补助 和 项目支出补助。</t>
        </r>
      </text>
    </comment>
    <comment ref="B7" authorId="0">
      <text>
        <r>
          <rPr>
            <b/>
            <sz val="9"/>
            <rFont val="宋体"/>
            <charset val="134"/>
          </rPr>
          <t>Administrator:</t>
        </r>
        <r>
          <rPr>
            <sz val="9"/>
            <rFont val="宋体"/>
            <charset val="134"/>
          </rPr>
          <t xml:space="preserve">
第3行“事业收入”：
填报纳税人 通过 开展 专业业务活动 及 辅助活动 所取得的收入。</t>
        </r>
      </text>
    </comment>
    <comment ref="B8" authorId="0">
      <text>
        <r>
          <rPr>
            <b/>
            <sz val="9"/>
            <rFont val="宋体"/>
            <charset val="134"/>
          </rPr>
          <t>Administrator:</t>
        </r>
        <r>
          <rPr>
            <sz val="9"/>
            <rFont val="宋体"/>
            <charset val="134"/>
          </rPr>
          <t xml:space="preserve">
第4行“上级补助收入”：
填报纳税人 从主管部门 和 上级单位 取得的 非财政补助收入。</t>
        </r>
      </text>
    </comment>
    <comment ref="B9" authorId="0">
      <text>
        <r>
          <rPr>
            <b/>
            <sz val="9"/>
            <rFont val="宋体"/>
            <charset val="134"/>
          </rPr>
          <t>Administrator:</t>
        </r>
        <r>
          <rPr>
            <sz val="9"/>
            <rFont val="宋体"/>
            <charset val="134"/>
          </rPr>
          <t xml:space="preserve">
第5行“附属单位上缴收入”：
填报 纳税人 附属独立核算单位 按有关规定 上缴的收入。包括 附属事业单位上缴的收入 和 附属企业上缴的利润等。</t>
        </r>
      </text>
    </comment>
    <comment ref="B10" authorId="0">
      <text>
        <r>
          <rPr>
            <b/>
            <sz val="9"/>
            <rFont val="宋体"/>
            <charset val="134"/>
          </rPr>
          <t>Administrator:</t>
        </r>
        <r>
          <rPr>
            <sz val="9"/>
            <rFont val="宋体"/>
            <charset val="134"/>
          </rPr>
          <t xml:space="preserve">
第6行“经营收入”：
填报纳税人 开展专业业务活动及其辅助活动之外 开展 非独立核算经营活动 取得的收入。</t>
        </r>
      </text>
    </comment>
    <comment ref="B11" authorId="0">
      <text>
        <r>
          <rPr>
            <b/>
            <sz val="9"/>
            <rFont val="宋体"/>
            <charset val="134"/>
          </rPr>
          <t>Administrator:</t>
        </r>
        <r>
          <rPr>
            <sz val="9"/>
            <rFont val="宋体"/>
            <charset val="134"/>
          </rPr>
          <t xml:space="preserve">
第7行“其他收入”：
填报纳税人 取得的 除本表第2行至第6行项目以外 的收入，包括 投资收益、银行存款利息收入、租金收入、捐赠收入、现金盘盈收入、存货盘盈收入、收回已核销应收及预付款项、无法偿付的应付及预收款项等。</t>
        </r>
      </text>
    </comment>
    <comment ref="B12" authorId="0">
      <text>
        <r>
          <rPr>
            <b/>
            <sz val="9"/>
            <rFont val="宋体"/>
            <charset val="134"/>
          </rPr>
          <t>Administrator:</t>
        </r>
        <r>
          <rPr>
            <sz val="9"/>
            <rFont val="宋体"/>
            <charset val="134"/>
          </rPr>
          <t xml:space="preserve">
第8行“其中：投资收益”：
填报 在“其他收入”科目中 核算的 各项 短期投资、长期债券投资、长期股权投资 取得的投资收益。</t>
        </r>
      </text>
    </comment>
    <comment ref="B13" authorId="0">
      <text>
        <r>
          <rPr>
            <b/>
            <sz val="9"/>
            <rFont val="宋体"/>
            <charset val="134"/>
          </rPr>
          <t>Administrator:</t>
        </r>
        <r>
          <rPr>
            <sz val="9"/>
            <rFont val="宋体"/>
            <charset val="134"/>
          </rPr>
          <t xml:space="preserve">
第9行“其他”：
填报 在“其他收入”科目中 核算的 除投资收益以外的 收入。</t>
        </r>
      </text>
    </comment>
    <comment ref="B14" authorId="0">
      <text>
        <r>
          <rPr>
            <b/>
            <sz val="9"/>
            <rFont val="宋体"/>
            <charset val="134"/>
          </rPr>
          <t>Administrator:</t>
        </r>
        <r>
          <rPr>
            <sz val="9"/>
            <rFont val="宋体"/>
            <charset val="134"/>
          </rPr>
          <t xml:space="preserve">
第10行“民间非营利组织收入”：
填报 纳税人 开展业务活动 取得的收入，应当包括 接受捐赠收入、会费收入、提供劳务收入、政府补助收入、投资收益、商品销售收入等主要业务活动收入和其他收入等。</t>
        </r>
      </text>
    </comment>
    <comment ref="B15" authorId="0">
      <text>
        <r>
          <rPr>
            <b/>
            <sz val="9"/>
            <rFont val="宋体"/>
            <charset val="134"/>
          </rPr>
          <t>Administrator:</t>
        </r>
        <r>
          <rPr>
            <sz val="9"/>
            <rFont val="宋体"/>
            <charset val="134"/>
          </rPr>
          <t xml:space="preserve">
第11行“接受捐赠收入”：
填报 纳税人 接受其他单位或者个人捐赠 所取得的收入。</t>
        </r>
      </text>
    </comment>
    <comment ref="B16" authorId="0">
      <text>
        <r>
          <rPr>
            <b/>
            <sz val="9"/>
            <rFont val="宋体"/>
            <charset val="134"/>
          </rPr>
          <t>Administrator:</t>
        </r>
        <r>
          <rPr>
            <sz val="9"/>
            <rFont val="宋体"/>
            <charset val="134"/>
          </rPr>
          <t xml:space="preserve">
第12行“会费收入”：
填报纳税人 根据章程等规定 向会员收取的 会费收入。</t>
        </r>
      </text>
    </comment>
    <comment ref="B17" authorId="0">
      <text>
        <r>
          <rPr>
            <b/>
            <sz val="9"/>
            <rFont val="宋体"/>
            <charset val="134"/>
          </rPr>
          <t>Administrator:</t>
        </r>
        <r>
          <rPr>
            <sz val="9"/>
            <rFont val="宋体"/>
            <charset val="134"/>
          </rPr>
          <t xml:space="preserve">
第13行“提供劳务收入”：
填报纳税人 根据章程等规定 向其服务对象 提供服务 取得的收入，包括学费收入、医疗费收入、培训收入等。</t>
        </r>
      </text>
    </comment>
    <comment ref="B18" authorId="0">
      <text>
        <r>
          <rPr>
            <b/>
            <sz val="9"/>
            <rFont val="宋体"/>
            <charset val="134"/>
          </rPr>
          <t>Administrator:</t>
        </r>
        <r>
          <rPr>
            <sz val="9"/>
            <rFont val="宋体"/>
            <charset val="134"/>
          </rPr>
          <t xml:space="preserve">
第14行“商品销售收入”：
填报纳税人 销售商品（如出版物、药品等）所形成的收入。</t>
        </r>
      </text>
    </comment>
    <comment ref="B19" authorId="0">
      <text>
        <r>
          <rPr>
            <b/>
            <sz val="9"/>
            <rFont val="宋体"/>
            <charset val="134"/>
          </rPr>
          <t>Administrator:</t>
        </r>
        <r>
          <rPr>
            <sz val="9"/>
            <rFont val="宋体"/>
            <charset val="134"/>
          </rPr>
          <t xml:space="preserve">
第15行“政府补助收入”：
填报纳税人 接受政府拨款 或者 政府机构给予的补助 而取得的收入。</t>
        </r>
      </text>
    </comment>
    <comment ref="B20" authorId="0">
      <text>
        <r>
          <rPr>
            <b/>
            <sz val="9"/>
            <rFont val="宋体"/>
            <charset val="134"/>
          </rPr>
          <t>Administrator:</t>
        </r>
        <r>
          <rPr>
            <sz val="9"/>
            <rFont val="宋体"/>
            <charset val="134"/>
          </rPr>
          <t xml:space="preserve">
第16行“投资收益”：
填报纳税人因对外投资取得的投资净收益。</t>
        </r>
      </text>
    </comment>
    <comment ref="B21" authorId="0">
      <text>
        <r>
          <rPr>
            <b/>
            <sz val="9"/>
            <rFont val="宋体"/>
            <charset val="134"/>
          </rPr>
          <t>Administrator:</t>
        </r>
        <r>
          <rPr>
            <sz val="9"/>
            <rFont val="宋体"/>
            <charset val="134"/>
          </rPr>
          <t xml:space="preserve">
第17行“其他收入”：
填报纳税人 除上述主要业务活动收入以外的 其他收入，如固定资产处置净收入、无形资产处置净收入等。</t>
        </r>
      </text>
    </comment>
    <comment ref="B22" authorId="0">
      <text>
        <r>
          <rPr>
            <b/>
            <sz val="9"/>
            <rFont val="宋体"/>
            <charset val="134"/>
          </rPr>
          <t>Administrator:</t>
        </r>
        <r>
          <rPr>
            <sz val="9"/>
            <rFont val="宋体"/>
            <charset val="134"/>
          </rPr>
          <t xml:space="preserve">
第18行“事业单位支出”：
填报纳税人 发生的 所有支出总额（含不征税收入形成的支出），按照会计核算口径填报。</t>
        </r>
      </text>
    </comment>
    <comment ref="B23" authorId="0">
      <text>
        <r>
          <rPr>
            <b/>
            <sz val="9"/>
            <rFont val="宋体"/>
            <charset val="134"/>
          </rPr>
          <t>Administrator:</t>
        </r>
        <r>
          <rPr>
            <sz val="9"/>
            <rFont val="宋体"/>
            <charset val="134"/>
          </rPr>
          <t xml:space="preserve">
第19行“事业支出”：
填报纳税人 开展专业业务活动及其辅助活动 发生的支出，包括 工资、补助工资、职工福利费、社会保障费、助学金，公务费、业务费、设备购置费、修缮费和其他费用。</t>
        </r>
      </text>
    </comment>
    <comment ref="B24" authorId="0">
      <text>
        <r>
          <rPr>
            <b/>
            <sz val="9"/>
            <rFont val="宋体"/>
            <charset val="134"/>
          </rPr>
          <t>Administrator:</t>
        </r>
        <r>
          <rPr>
            <sz val="9"/>
            <rFont val="宋体"/>
            <charset val="134"/>
          </rPr>
          <t xml:space="preserve">
第20行“上缴上级支出”：
填报纳税人 按照财政部门和主管部门的规定 上缴上级单位的支出。</t>
        </r>
      </text>
    </comment>
    <comment ref="B25" authorId="0">
      <text>
        <r>
          <rPr>
            <b/>
            <sz val="9"/>
            <rFont val="宋体"/>
            <charset val="134"/>
          </rPr>
          <t>Administrator:</t>
        </r>
        <r>
          <rPr>
            <sz val="9"/>
            <rFont val="宋体"/>
            <charset val="134"/>
          </rPr>
          <t xml:space="preserve">
第21行“对附属单位补助支出”：
填报纳税人 用 财政补助收入之外的 收入 对附属单位补助 发生的支出。</t>
        </r>
      </text>
    </comment>
    <comment ref="B26" authorId="0">
      <text>
        <r>
          <rPr>
            <b/>
            <sz val="9"/>
            <rFont val="宋体"/>
            <charset val="134"/>
          </rPr>
          <t>Administrator:</t>
        </r>
        <r>
          <rPr>
            <sz val="9"/>
            <rFont val="宋体"/>
            <charset val="134"/>
          </rPr>
          <t xml:space="preserve">
第22行“经营支出”：
填报纳税人 在专业业务活动及其辅助活动之外 开展 非独立核算经营活动 发生的支出。</t>
        </r>
      </text>
    </comment>
    <comment ref="B27" authorId="0">
      <text>
        <r>
          <rPr>
            <b/>
            <sz val="9"/>
            <rFont val="宋体"/>
            <charset val="134"/>
          </rPr>
          <t>Administrator:</t>
        </r>
        <r>
          <rPr>
            <sz val="9"/>
            <rFont val="宋体"/>
            <charset val="134"/>
          </rPr>
          <t xml:space="preserve">
第23行“其他支出”：
填报 纳税人 除本表第19行至第22行项目以外的 支出，包括 利息支出、捐赠支出、现金盘亏损失、资产处置损失、接受捐赠（调入）非流动资产发生的税费支出等。</t>
        </r>
      </text>
    </comment>
    <comment ref="B28" authorId="0">
      <text>
        <r>
          <rPr>
            <b/>
            <sz val="9"/>
            <rFont val="宋体"/>
            <charset val="134"/>
          </rPr>
          <t>Administrator:</t>
        </r>
        <r>
          <rPr>
            <sz val="9"/>
            <rFont val="宋体"/>
            <charset val="134"/>
          </rPr>
          <t xml:space="preserve">
第24行“民间非营利组织支出”：
填报纳税人 发生的 所有支出总额。按照会计核算口径填报。</t>
        </r>
      </text>
    </comment>
    <comment ref="B29" authorId="0">
      <text>
        <r>
          <rPr>
            <b/>
            <sz val="9"/>
            <rFont val="宋体"/>
            <charset val="134"/>
          </rPr>
          <t>Administrator:</t>
        </r>
        <r>
          <rPr>
            <sz val="9"/>
            <rFont val="宋体"/>
            <charset val="134"/>
          </rPr>
          <t xml:space="preserve">
第25行“业务活动成本”：
填报 民间非营利组织 为了实现其业务活动目标、开展某项目活动或者提供劳务 所发生的费用。</t>
        </r>
      </text>
    </comment>
    <comment ref="B30" authorId="0">
      <text>
        <r>
          <rPr>
            <b/>
            <sz val="9"/>
            <rFont val="宋体"/>
            <charset val="134"/>
          </rPr>
          <t>Administrator:</t>
        </r>
        <r>
          <rPr>
            <sz val="9"/>
            <rFont val="宋体"/>
            <charset val="134"/>
          </rPr>
          <t xml:space="preserve">
第26行“管理费用”：
填报 民间非营利组织 为组织和管理其业务活动 所发生的各项费用，包括 民间非营利组织董事会（或者理事会或者类似权力机构）经费 和 行政管理人员的工资、奖金、津贴、福利费、住房公积金、住房补贴、社会保障费、离退休人员工资与补助，以及 办公费、水电费、邮电费、物业管理费、差旅费、折旧费、修理费、无形资产摊销费、存货盘亏损失、资产减值损失、因预计负债所产生的损失、聘请中介机构费和应偿还的受赠资产等。</t>
        </r>
      </text>
    </comment>
    <comment ref="B31" authorId="0">
      <text>
        <r>
          <rPr>
            <b/>
            <sz val="9"/>
            <rFont val="宋体"/>
            <charset val="134"/>
          </rPr>
          <t>Administrator:</t>
        </r>
        <r>
          <rPr>
            <sz val="9"/>
            <rFont val="宋体"/>
            <charset val="134"/>
          </rPr>
          <t xml:space="preserve">
第27行“筹资费用”：
填报 民间非营利组织 为筹集业务活动所需资金 而发生的费用，包括 民间非营利组织 获得捐赠资产 而发生的费用 以及 应当计入当期费用的 借款费用、汇兑损失（减汇兑收益）等。
民间非营利组织 为了获得捐赠资产 而发生的费用 包括 举办募款活动费，准备、印刷和发放募款宣传资料费 以及 其他与募款或者争取捐赠有关的费用。</t>
        </r>
      </text>
    </comment>
    <comment ref="B32" authorId="0">
      <text>
        <r>
          <rPr>
            <b/>
            <sz val="9"/>
            <rFont val="宋体"/>
            <charset val="134"/>
          </rPr>
          <t>Administrator:</t>
        </r>
        <r>
          <rPr>
            <sz val="9"/>
            <rFont val="宋体"/>
            <charset val="134"/>
          </rPr>
          <t xml:space="preserve">
第28行“其他费用”：
填报 民间非营利组织 发生的、无法归属到  上述业务活动成本、管理费用或者筹资费用中的费用，包括 固定资产处置净损失、无形资产处置净损失等。</t>
        </r>
      </text>
    </comment>
  </commentList>
</comments>
</file>

<file path=xl/sharedStrings.xml><?xml version="1.0" encoding="utf-8"?>
<sst xmlns="http://schemas.openxmlformats.org/spreadsheetml/2006/main" count="2058" uniqueCount="1369">
  <si>
    <t>中华人民共和国企业所得税年度纳税申报表</t>
  </si>
  <si>
    <r>
      <rPr>
        <b/>
        <sz val="12"/>
        <color theme="1"/>
        <rFont val="宋体"/>
        <charset val="134"/>
      </rPr>
      <t>（A类</t>
    </r>
    <r>
      <rPr>
        <b/>
        <sz val="12"/>
        <color indexed="8"/>
        <rFont val="宋体"/>
        <charset val="134"/>
      </rPr>
      <t xml:space="preserve"> , 2017年版）</t>
    </r>
  </si>
  <si>
    <t xml:space="preserve">        税款所属期间：   </t>
  </si>
  <si>
    <t xml:space="preserve"> 年    月    日 至        年    月    日</t>
  </si>
  <si>
    <t xml:space="preserve">        纳税人识别号</t>
  </si>
  <si>
    <t>□□□□□□□□□□□□□□□□□□</t>
  </si>
  <si>
    <t xml:space="preserve">    （统一社会信用代码）：</t>
  </si>
  <si>
    <t xml:space="preserve">        纳税人名称：   </t>
  </si>
  <si>
    <t xml:space="preserve">  金额单位：人民币元（列至角分）</t>
  </si>
  <si>
    <t xml:space="preserve">    谨声明：本纳税申报表是根据国家税收法律法规及相关规定填报的，是真实的、可靠的、完整的。</t>
  </si>
  <si>
    <t xml:space="preserve">                                        纳税人（签章）:                  </t>
  </si>
  <si>
    <t xml:space="preserve">                                                          年    月    日</t>
  </si>
  <si>
    <t>经办人：</t>
  </si>
  <si>
    <t>受理人：</t>
  </si>
  <si>
    <t>经办人身份证号：</t>
  </si>
  <si>
    <t>受理税务机关（章）：</t>
  </si>
  <si>
    <t>代理机构签章：</t>
  </si>
  <si>
    <t>受理日期：    年    月    日</t>
  </si>
  <si>
    <t>国家税务总局监制</t>
  </si>
  <si>
    <t>企业所得税年度纳税申报表填报表单</t>
  </si>
  <si>
    <t>表单编号</t>
  </si>
  <si>
    <t>表单名称</t>
  </si>
  <si>
    <t>是否填报</t>
  </si>
  <si>
    <t>A000000</t>
  </si>
  <si>
    <t>企业所得税年度纳税申报基础信息表</t>
  </si>
  <si>
    <t>√</t>
  </si>
  <si>
    <t>A100000</t>
  </si>
  <si>
    <t>中华人民共和国企业所得税年度纳税申报表（A 类）</t>
  </si>
  <si>
    <t>A101010</t>
  </si>
  <si>
    <r>
      <rPr>
        <sz val="10"/>
        <color theme="1"/>
        <rFont val="宋体"/>
        <charset val="134"/>
      </rPr>
      <t xml:space="preserve"> </t>
    </r>
    <r>
      <rPr>
        <sz val="10"/>
        <color indexed="8"/>
        <rFont val="宋体"/>
        <charset val="134"/>
      </rPr>
      <t xml:space="preserve">   </t>
    </r>
    <r>
      <rPr>
        <sz val="10"/>
        <color indexed="8"/>
        <rFont val="宋体"/>
        <charset val="134"/>
      </rPr>
      <t>一般企业收入明细表</t>
    </r>
  </si>
  <si>
    <t>□</t>
  </si>
  <si>
    <t>A101020</t>
  </si>
  <si>
    <r>
      <rPr>
        <sz val="10"/>
        <color theme="1"/>
        <rFont val="宋体"/>
        <charset val="134"/>
      </rPr>
      <t xml:space="preserve"> </t>
    </r>
    <r>
      <rPr>
        <sz val="10"/>
        <color indexed="8"/>
        <rFont val="宋体"/>
        <charset val="134"/>
      </rPr>
      <t xml:space="preserve">   </t>
    </r>
    <r>
      <rPr>
        <sz val="10"/>
        <color indexed="8"/>
        <rFont val="宋体"/>
        <charset val="134"/>
      </rPr>
      <t>金融企业收入明细表</t>
    </r>
  </si>
  <si>
    <t>A102010</t>
  </si>
  <si>
    <r>
      <rPr>
        <sz val="10"/>
        <color theme="1"/>
        <rFont val="宋体"/>
        <charset val="134"/>
      </rPr>
      <t xml:space="preserve"> </t>
    </r>
    <r>
      <rPr>
        <sz val="10"/>
        <color indexed="8"/>
        <rFont val="宋体"/>
        <charset val="134"/>
      </rPr>
      <t xml:space="preserve">   </t>
    </r>
    <r>
      <rPr>
        <sz val="10"/>
        <color indexed="8"/>
        <rFont val="宋体"/>
        <charset val="134"/>
      </rPr>
      <t>一般企业成本支出明细表</t>
    </r>
  </si>
  <si>
    <t>A102020</t>
  </si>
  <si>
    <r>
      <rPr>
        <sz val="10"/>
        <color theme="1"/>
        <rFont val="宋体"/>
        <charset val="134"/>
      </rPr>
      <t xml:space="preserve"> </t>
    </r>
    <r>
      <rPr>
        <sz val="10"/>
        <color indexed="8"/>
        <rFont val="宋体"/>
        <charset val="134"/>
      </rPr>
      <t xml:space="preserve">   </t>
    </r>
    <r>
      <rPr>
        <sz val="10"/>
        <color indexed="8"/>
        <rFont val="宋体"/>
        <charset val="134"/>
      </rPr>
      <t>金融企业支出明细表</t>
    </r>
  </si>
  <si>
    <t>A103000</t>
  </si>
  <si>
    <r>
      <rPr>
        <sz val="10"/>
        <color theme="1"/>
        <rFont val="宋体"/>
        <charset val="134"/>
      </rPr>
      <t xml:space="preserve"> </t>
    </r>
    <r>
      <rPr>
        <sz val="10"/>
        <color indexed="8"/>
        <rFont val="宋体"/>
        <charset val="134"/>
      </rPr>
      <t xml:space="preserve">   </t>
    </r>
    <r>
      <rPr>
        <sz val="10"/>
        <color indexed="8"/>
        <rFont val="宋体"/>
        <charset val="134"/>
      </rPr>
      <t>事业单位、民间非营利组织收入、支出明细表</t>
    </r>
  </si>
  <si>
    <t>A104000</t>
  </si>
  <si>
    <t xml:space="preserve">    期间费用明细表</t>
  </si>
  <si>
    <t>A105000</t>
  </si>
  <si>
    <r>
      <rPr>
        <sz val="10"/>
        <color theme="1"/>
        <rFont val="宋体"/>
        <charset val="134"/>
      </rPr>
      <t xml:space="preserve"> </t>
    </r>
    <r>
      <rPr>
        <sz val="10"/>
        <color indexed="8"/>
        <rFont val="宋体"/>
        <charset val="134"/>
      </rPr>
      <t xml:space="preserve">   </t>
    </r>
    <r>
      <rPr>
        <sz val="10"/>
        <color indexed="8"/>
        <rFont val="宋体"/>
        <charset val="134"/>
      </rPr>
      <t>纳税调整项目明细表</t>
    </r>
  </si>
  <si>
    <t>A105010</t>
  </si>
  <si>
    <r>
      <rPr>
        <sz val="10"/>
        <color theme="1"/>
        <rFont val="宋体"/>
        <charset val="134"/>
      </rPr>
      <t xml:space="preserve"> </t>
    </r>
    <r>
      <rPr>
        <sz val="10"/>
        <color indexed="8"/>
        <rFont val="宋体"/>
        <charset val="134"/>
      </rPr>
      <t xml:space="preserve">       </t>
    </r>
    <r>
      <rPr>
        <sz val="10"/>
        <color indexed="8"/>
        <rFont val="宋体"/>
        <charset val="134"/>
      </rPr>
      <t>视同销售和房地产开发企业特定业务纳税调整明细表</t>
    </r>
  </si>
  <si>
    <t>A105020</t>
  </si>
  <si>
    <r>
      <rPr>
        <sz val="10"/>
        <color theme="1"/>
        <rFont val="宋体"/>
        <charset val="134"/>
      </rPr>
      <t xml:space="preserve"> </t>
    </r>
    <r>
      <rPr>
        <sz val="10"/>
        <color indexed="8"/>
        <rFont val="宋体"/>
        <charset val="134"/>
      </rPr>
      <t xml:space="preserve">       </t>
    </r>
    <r>
      <rPr>
        <sz val="10"/>
        <color indexed="8"/>
        <rFont val="宋体"/>
        <charset val="134"/>
      </rPr>
      <t>未按权责发生制确认收入纳税调整明细表</t>
    </r>
  </si>
  <si>
    <t>A105030</t>
  </si>
  <si>
    <r>
      <rPr>
        <sz val="10"/>
        <color theme="1"/>
        <rFont val="宋体"/>
        <charset val="134"/>
      </rPr>
      <t xml:space="preserve"> </t>
    </r>
    <r>
      <rPr>
        <sz val="10"/>
        <color indexed="8"/>
        <rFont val="宋体"/>
        <charset val="134"/>
      </rPr>
      <t xml:space="preserve">       </t>
    </r>
    <r>
      <rPr>
        <sz val="10"/>
        <color indexed="8"/>
        <rFont val="宋体"/>
        <charset val="134"/>
      </rPr>
      <t>投资收益纳税调整明细表</t>
    </r>
  </si>
  <si>
    <t>A105040</t>
  </si>
  <si>
    <r>
      <rPr>
        <sz val="10"/>
        <color theme="1"/>
        <rFont val="宋体"/>
        <charset val="134"/>
      </rPr>
      <t xml:space="preserve"> </t>
    </r>
    <r>
      <rPr>
        <sz val="10"/>
        <color indexed="8"/>
        <rFont val="宋体"/>
        <charset val="134"/>
      </rPr>
      <t xml:space="preserve">       </t>
    </r>
    <r>
      <rPr>
        <sz val="10"/>
        <color indexed="8"/>
        <rFont val="宋体"/>
        <charset val="134"/>
      </rPr>
      <t>专项用途财政性资金纳税调整明细表</t>
    </r>
  </si>
  <si>
    <t>A105050</t>
  </si>
  <si>
    <r>
      <rPr>
        <sz val="10"/>
        <color theme="1"/>
        <rFont val="宋体"/>
        <charset val="134"/>
      </rPr>
      <t xml:space="preserve"> </t>
    </r>
    <r>
      <rPr>
        <sz val="10"/>
        <color indexed="8"/>
        <rFont val="宋体"/>
        <charset val="134"/>
      </rPr>
      <t xml:space="preserve">       </t>
    </r>
    <r>
      <rPr>
        <sz val="10"/>
        <color indexed="8"/>
        <rFont val="宋体"/>
        <charset val="134"/>
      </rPr>
      <t>职工薪酬支出及纳税调整明细表</t>
    </r>
  </si>
  <si>
    <t>A105060</t>
  </si>
  <si>
    <r>
      <rPr>
        <sz val="10"/>
        <color theme="1"/>
        <rFont val="宋体"/>
        <charset val="134"/>
      </rPr>
      <t xml:space="preserve"> </t>
    </r>
    <r>
      <rPr>
        <sz val="10"/>
        <color indexed="8"/>
        <rFont val="宋体"/>
        <charset val="134"/>
      </rPr>
      <t xml:space="preserve">       </t>
    </r>
    <r>
      <rPr>
        <sz val="10"/>
        <color indexed="8"/>
        <rFont val="宋体"/>
        <charset val="134"/>
      </rPr>
      <t>广告费和业务宣传费等跨年度纳税调整明细表</t>
    </r>
  </si>
  <si>
    <t>A105070</t>
  </si>
  <si>
    <r>
      <rPr>
        <sz val="10"/>
        <color theme="1"/>
        <rFont val="宋体"/>
        <charset val="134"/>
      </rPr>
      <t xml:space="preserve"> </t>
    </r>
    <r>
      <rPr>
        <sz val="10"/>
        <color indexed="8"/>
        <rFont val="宋体"/>
        <charset val="134"/>
      </rPr>
      <t xml:space="preserve">       </t>
    </r>
    <r>
      <rPr>
        <sz val="10"/>
        <color indexed="8"/>
        <rFont val="宋体"/>
        <charset val="134"/>
      </rPr>
      <t>捐赠支出及纳税调整明细表</t>
    </r>
  </si>
  <si>
    <t>A105080</t>
  </si>
  <si>
    <r>
      <rPr>
        <sz val="10"/>
        <color theme="1"/>
        <rFont val="宋体"/>
        <charset val="134"/>
      </rPr>
      <t xml:space="preserve"> </t>
    </r>
    <r>
      <rPr>
        <sz val="10"/>
        <color indexed="8"/>
        <rFont val="宋体"/>
        <charset val="134"/>
      </rPr>
      <t xml:space="preserve">       </t>
    </r>
    <r>
      <rPr>
        <sz val="10"/>
        <color indexed="8"/>
        <rFont val="宋体"/>
        <charset val="134"/>
      </rPr>
      <t>资产折旧、摊销及纳税调整明细表</t>
    </r>
  </si>
  <si>
    <t>A105090</t>
  </si>
  <si>
    <t xml:space="preserve">        资产损失税前扣除及纳税调整明细表</t>
  </si>
  <si>
    <t>A105100</t>
  </si>
  <si>
    <r>
      <rPr>
        <sz val="10"/>
        <color theme="1"/>
        <rFont val="宋体"/>
        <charset val="134"/>
      </rPr>
      <t xml:space="preserve"> </t>
    </r>
    <r>
      <rPr>
        <sz val="10"/>
        <color indexed="8"/>
        <rFont val="宋体"/>
        <charset val="134"/>
      </rPr>
      <t xml:space="preserve">       </t>
    </r>
    <r>
      <rPr>
        <sz val="10"/>
        <color indexed="8"/>
        <rFont val="宋体"/>
        <charset val="134"/>
      </rPr>
      <t>企业重组及递延纳税事项纳税调整明细表</t>
    </r>
  </si>
  <si>
    <t>A105110</t>
  </si>
  <si>
    <r>
      <rPr>
        <sz val="10"/>
        <color theme="1"/>
        <rFont val="宋体"/>
        <charset val="134"/>
      </rPr>
      <t xml:space="preserve"> </t>
    </r>
    <r>
      <rPr>
        <sz val="10"/>
        <color indexed="8"/>
        <rFont val="宋体"/>
        <charset val="134"/>
      </rPr>
      <t xml:space="preserve">       </t>
    </r>
    <r>
      <rPr>
        <sz val="10"/>
        <color indexed="8"/>
        <rFont val="宋体"/>
        <charset val="134"/>
      </rPr>
      <t>政策性搬迁纳税调整明细表</t>
    </r>
  </si>
  <si>
    <t>A105120</t>
  </si>
  <si>
    <r>
      <rPr>
        <sz val="10"/>
        <color theme="1"/>
        <rFont val="宋体"/>
        <charset val="134"/>
      </rPr>
      <t xml:space="preserve"> </t>
    </r>
    <r>
      <rPr>
        <sz val="10"/>
        <color indexed="8"/>
        <rFont val="宋体"/>
        <charset val="134"/>
      </rPr>
      <t xml:space="preserve">       </t>
    </r>
    <r>
      <rPr>
        <sz val="10"/>
        <color indexed="8"/>
        <rFont val="宋体"/>
        <charset val="134"/>
      </rPr>
      <t>贷款损失准备金及纳税调整明细表</t>
    </r>
  </si>
  <si>
    <t>A106000</t>
  </si>
  <si>
    <t xml:space="preserve">    企业所得税弥补亏损明细表</t>
  </si>
  <si>
    <t>A107010</t>
  </si>
  <si>
    <r>
      <rPr>
        <sz val="10"/>
        <color theme="1"/>
        <rFont val="宋体"/>
        <charset val="134"/>
      </rPr>
      <t xml:space="preserve"> </t>
    </r>
    <r>
      <rPr>
        <sz val="10"/>
        <color indexed="8"/>
        <rFont val="宋体"/>
        <charset val="134"/>
      </rPr>
      <t xml:space="preserve">   </t>
    </r>
    <r>
      <rPr>
        <sz val="10"/>
        <color indexed="8"/>
        <rFont val="宋体"/>
        <charset val="134"/>
      </rPr>
      <t>免税、减计收入及加计扣除优惠明细表</t>
    </r>
  </si>
  <si>
    <t>A107011</t>
  </si>
  <si>
    <r>
      <rPr>
        <sz val="10"/>
        <color theme="1"/>
        <rFont val="宋体"/>
        <charset val="134"/>
      </rPr>
      <t xml:space="preserve"> </t>
    </r>
    <r>
      <rPr>
        <sz val="10"/>
        <color indexed="8"/>
        <rFont val="宋体"/>
        <charset val="134"/>
      </rPr>
      <t xml:space="preserve">       </t>
    </r>
    <r>
      <rPr>
        <sz val="10"/>
        <color indexed="8"/>
        <rFont val="宋体"/>
        <charset val="134"/>
      </rPr>
      <t>符合条件的居民企业之间的股息、红利等权益性投资收益优惠明细表</t>
    </r>
  </si>
  <si>
    <t>A107012</t>
  </si>
  <si>
    <t xml:space="preserve">        研发费用加计扣除优惠明细表</t>
  </si>
  <si>
    <t>A107020</t>
  </si>
  <si>
    <r>
      <rPr>
        <sz val="10"/>
        <color theme="1"/>
        <rFont val="宋体"/>
        <charset val="134"/>
      </rPr>
      <t xml:space="preserve"> </t>
    </r>
    <r>
      <rPr>
        <sz val="10"/>
        <color indexed="8"/>
        <rFont val="宋体"/>
        <charset val="134"/>
      </rPr>
      <t xml:space="preserve">   </t>
    </r>
    <r>
      <rPr>
        <sz val="10"/>
        <color indexed="8"/>
        <rFont val="宋体"/>
        <charset val="134"/>
      </rPr>
      <t>所得减免优惠明细表</t>
    </r>
  </si>
  <si>
    <t>A107030</t>
  </si>
  <si>
    <r>
      <rPr>
        <sz val="10"/>
        <color theme="1"/>
        <rFont val="宋体"/>
        <charset val="134"/>
      </rPr>
      <t xml:space="preserve"> </t>
    </r>
    <r>
      <rPr>
        <sz val="10"/>
        <color indexed="8"/>
        <rFont val="宋体"/>
        <charset val="134"/>
      </rPr>
      <t xml:space="preserve">   </t>
    </r>
    <r>
      <rPr>
        <sz val="10"/>
        <color indexed="8"/>
        <rFont val="宋体"/>
        <charset val="134"/>
      </rPr>
      <t>抵扣应纳税所得额明细表</t>
    </r>
  </si>
  <si>
    <t>A107040</t>
  </si>
  <si>
    <r>
      <rPr>
        <sz val="10"/>
        <color theme="1"/>
        <rFont val="宋体"/>
        <charset val="134"/>
      </rPr>
      <t xml:space="preserve"> </t>
    </r>
    <r>
      <rPr>
        <sz val="10"/>
        <color indexed="8"/>
        <rFont val="宋体"/>
        <charset val="134"/>
      </rPr>
      <t xml:space="preserve">   </t>
    </r>
    <r>
      <rPr>
        <sz val="10"/>
        <color indexed="8"/>
        <rFont val="宋体"/>
        <charset val="134"/>
      </rPr>
      <t>减免所得税优惠明细表</t>
    </r>
  </si>
  <si>
    <t>A107041</t>
  </si>
  <si>
    <r>
      <rPr>
        <sz val="10"/>
        <color theme="1"/>
        <rFont val="宋体"/>
        <charset val="134"/>
      </rPr>
      <t xml:space="preserve"> </t>
    </r>
    <r>
      <rPr>
        <sz val="10"/>
        <color indexed="8"/>
        <rFont val="宋体"/>
        <charset val="134"/>
      </rPr>
      <t xml:space="preserve">       </t>
    </r>
    <r>
      <rPr>
        <sz val="10"/>
        <color indexed="8"/>
        <rFont val="宋体"/>
        <charset val="134"/>
      </rPr>
      <t>高新技术企业优惠情况及明细表</t>
    </r>
  </si>
  <si>
    <t>A107042</t>
  </si>
  <si>
    <r>
      <rPr>
        <sz val="10"/>
        <color theme="1"/>
        <rFont val="宋体"/>
        <charset val="134"/>
      </rPr>
      <t xml:space="preserve"> </t>
    </r>
    <r>
      <rPr>
        <sz val="10"/>
        <color indexed="8"/>
        <rFont val="宋体"/>
        <charset val="134"/>
      </rPr>
      <t xml:space="preserve">       </t>
    </r>
    <r>
      <rPr>
        <sz val="10"/>
        <color indexed="8"/>
        <rFont val="宋体"/>
        <charset val="134"/>
      </rPr>
      <t>软件、集成电路企业优惠情况及明细表</t>
    </r>
  </si>
  <si>
    <t>A107050</t>
  </si>
  <si>
    <r>
      <rPr>
        <sz val="10"/>
        <color theme="1"/>
        <rFont val="宋体"/>
        <charset val="134"/>
      </rPr>
      <t xml:space="preserve"> </t>
    </r>
    <r>
      <rPr>
        <sz val="10"/>
        <color indexed="8"/>
        <rFont val="宋体"/>
        <charset val="134"/>
      </rPr>
      <t xml:space="preserve">   </t>
    </r>
    <r>
      <rPr>
        <sz val="10"/>
        <color indexed="8"/>
        <rFont val="宋体"/>
        <charset val="134"/>
      </rPr>
      <t>税额抵免优惠明细表</t>
    </r>
  </si>
  <si>
    <t>A108000</t>
  </si>
  <si>
    <r>
      <rPr>
        <sz val="10"/>
        <color theme="1"/>
        <rFont val="宋体"/>
        <charset val="134"/>
      </rPr>
      <t xml:space="preserve"> </t>
    </r>
    <r>
      <rPr>
        <sz val="10"/>
        <color indexed="8"/>
        <rFont val="宋体"/>
        <charset val="134"/>
      </rPr>
      <t xml:space="preserve">   </t>
    </r>
    <r>
      <rPr>
        <sz val="10"/>
        <color indexed="8"/>
        <rFont val="宋体"/>
        <charset val="134"/>
      </rPr>
      <t>境外所得税收抵免明细表</t>
    </r>
  </si>
  <si>
    <t>A108010</t>
  </si>
  <si>
    <r>
      <rPr>
        <sz val="10"/>
        <color theme="1"/>
        <rFont val="宋体"/>
        <charset val="134"/>
      </rPr>
      <t xml:space="preserve"> </t>
    </r>
    <r>
      <rPr>
        <sz val="10"/>
        <color indexed="8"/>
        <rFont val="宋体"/>
        <charset val="134"/>
      </rPr>
      <t xml:space="preserve">       </t>
    </r>
    <r>
      <rPr>
        <sz val="10"/>
        <color indexed="8"/>
        <rFont val="宋体"/>
        <charset val="134"/>
      </rPr>
      <t>境外所得纳税调整后所得明细表</t>
    </r>
  </si>
  <si>
    <t>A108020</t>
  </si>
  <si>
    <r>
      <rPr>
        <sz val="10"/>
        <color theme="1"/>
        <rFont val="宋体"/>
        <charset val="134"/>
      </rPr>
      <t xml:space="preserve"> </t>
    </r>
    <r>
      <rPr>
        <sz val="10"/>
        <color indexed="8"/>
        <rFont val="宋体"/>
        <charset val="134"/>
      </rPr>
      <t xml:space="preserve">       </t>
    </r>
    <r>
      <rPr>
        <sz val="10"/>
        <color indexed="8"/>
        <rFont val="宋体"/>
        <charset val="134"/>
      </rPr>
      <t>境外分支机构弥补亏损明细表</t>
    </r>
  </si>
  <si>
    <t>A108030</t>
  </si>
  <si>
    <r>
      <rPr>
        <sz val="10"/>
        <color theme="1"/>
        <rFont val="宋体"/>
        <charset val="134"/>
      </rPr>
      <t xml:space="preserve"> </t>
    </r>
    <r>
      <rPr>
        <sz val="10"/>
        <color indexed="8"/>
        <rFont val="宋体"/>
        <charset val="134"/>
      </rPr>
      <t xml:space="preserve">       </t>
    </r>
    <r>
      <rPr>
        <sz val="10"/>
        <color indexed="8"/>
        <rFont val="宋体"/>
        <charset val="134"/>
      </rPr>
      <t>跨年度结转抵免境外所得税明细表</t>
    </r>
  </si>
  <si>
    <t>A109000</t>
  </si>
  <si>
    <r>
      <rPr>
        <sz val="10"/>
        <color theme="1"/>
        <rFont val="宋体"/>
        <charset val="134"/>
      </rPr>
      <t xml:space="preserve"> </t>
    </r>
    <r>
      <rPr>
        <sz val="10"/>
        <color indexed="8"/>
        <rFont val="宋体"/>
        <charset val="134"/>
      </rPr>
      <t xml:space="preserve">   </t>
    </r>
    <r>
      <rPr>
        <sz val="10"/>
        <color indexed="8"/>
        <rFont val="宋体"/>
        <charset val="134"/>
      </rPr>
      <t>跨地区经营汇总纳税企业年度分摊企业所得税明细表</t>
    </r>
  </si>
  <si>
    <t>A109010</t>
  </si>
  <si>
    <r>
      <rPr>
        <sz val="10"/>
        <color theme="1"/>
        <rFont val="宋体"/>
        <charset val="134"/>
      </rPr>
      <t xml:space="preserve"> </t>
    </r>
    <r>
      <rPr>
        <sz val="10"/>
        <color indexed="8"/>
        <rFont val="宋体"/>
        <charset val="134"/>
      </rPr>
      <t xml:space="preserve">       </t>
    </r>
    <r>
      <rPr>
        <sz val="10"/>
        <color indexed="8"/>
        <rFont val="宋体"/>
        <charset val="134"/>
      </rPr>
      <t>企业所得税汇总纳税分支机构所得税分配表</t>
    </r>
  </si>
  <si>
    <t>说明：企业应当根据实际情况选择需要填报的表单。</t>
  </si>
  <si>
    <r>
      <rPr>
        <b/>
        <sz val="14"/>
        <color theme="1"/>
        <rFont val="宋体"/>
        <charset val="134"/>
      </rPr>
      <t xml:space="preserve">A000000              </t>
    </r>
    <r>
      <rPr>
        <b/>
        <sz val="14"/>
        <color indexed="8"/>
        <rFont val="Arial"/>
        <charset val="134"/>
      </rPr>
      <t xml:space="preserve">	</t>
    </r>
    <r>
      <rPr>
        <b/>
        <sz val="14"/>
        <color indexed="8"/>
        <rFont val="宋体"/>
        <charset val="134"/>
      </rPr>
      <t>企业所得税年度纳税申报基础信息表</t>
    </r>
  </si>
  <si>
    <t>基本经营情况（必填项目）</t>
  </si>
  <si>
    <t>101 纳税申报企业类型（填写代码）</t>
  </si>
  <si>
    <t>102 分支机构就地纳税比例（%）</t>
  </si>
  <si>
    <t>103 资产总额（填写平均值，单位：万元）</t>
  </si>
  <si>
    <t>104 从业人数（填写平均值，单位：人）</t>
  </si>
  <si>
    <t>105 所属国民经济行业（填写代码）</t>
  </si>
  <si>
    <t>106 从事国家限制或禁止行业</t>
  </si>
  <si>
    <t>□是 □否</t>
  </si>
  <si>
    <t>107 适用会计准则或会计制度（填写代码）</t>
  </si>
  <si>
    <t>108 采用一般企业财务报表格式（2019年版）</t>
  </si>
  <si>
    <t>109 小型微利企业</t>
  </si>
  <si>
    <t>□是  □否</t>
  </si>
  <si>
    <t>110 上市公司</t>
  </si>
  <si>
    <t>是（□境内 □境外）  □否</t>
  </si>
  <si>
    <t>有关涉税事项情况（存在或者发生下列事项时必填）</t>
  </si>
  <si>
    <t>201 从事股权投资业务</t>
  </si>
  <si>
    <t>□是</t>
  </si>
  <si>
    <t>202 存在境外关联交易</t>
  </si>
  <si>
    <t>203 境外所得信息</t>
  </si>
  <si>
    <r>
      <rPr>
        <sz val="10"/>
        <color theme="1"/>
        <rFont val="宋体"/>
        <charset val="134"/>
      </rPr>
      <t>203-</t>
    </r>
    <r>
      <rPr>
        <sz val="10"/>
        <color indexed="8"/>
        <rFont val="宋体"/>
        <charset val="134"/>
      </rPr>
      <t>1</t>
    </r>
    <r>
      <rPr>
        <sz val="10"/>
        <color indexed="8"/>
        <rFont val="宋体"/>
        <charset val="134"/>
      </rPr>
      <t xml:space="preserve"> 选择采用的境外所得抵免方式</t>
    </r>
  </si>
  <si>
    <t>□分国（地区）不分项   □不分国（地区）不分项</t>
  </si>
  <si>
    <t>203-2 新增境外直接投资信息</t>
  </si>
  <si>
    <t>□是（产业类别：□旅游业 □现代服务业 □高新技术产业）</t>
  </si>
  <si>
    <t>204 有限合伙制创业投资企业的法人合伙人</t>
  </si>
  <si>
    <t>205 创业投资企业</t>
  </si>
  <si>
    <t>206 技术先进型服务企业类型（填写代码）</t>
  </si>
  <si>
    <t>207 非营利组织</t>
  </si>
  <si>
    <t>208 软件、集成电路企业类型（填写代码）</t>
  </si>
  <si>
    <t>209 集成电路生产项目类型</t>
  </si>
  <si>
    <r>
      <rPr>
        <sz val="10"/>
        <color theme="1"/>
        <rFont val="宋体"/>
        <charset val="134"/>
      </rPr>
      <t>□</t>
    </r>
    <r>
      <rPr>
        <sz val="10"/>
        <color indexed="8"/>
        <rFont val="宋体"/>
        <charset val="134"/>
      </rPr>
      <t>130纳米 □65纳米</t>
    </r>
    <r>
      <rPr>
        <sz val="10"/>
        <color indexed="8"/>
        <rFont val="宋体"/>
        <charset val="134"/>
      </rPr>
      <t xml:space="preserve"> □28 纳米</t>
    </r>
  </si>
  <si>
    <t>210 科技型中小企业</t>
  </si>
  <si>
    <r>
      <rPr>
        <sz val="10"/>
        <color theme="1"/>
        <rFont val="宋体"/>
        <charset val="134"/>
      </rPr>
      <t xml:space="preserve">210-1 </t>
    </r>
    <r>
      <rPr>
        <u/>
        <sz val="10"/>
        <color indexed="8"/>
        <rFont val="宋体"/>
        <charset val="134"/>
      </rPr>
      <t xml:space="preserve">    </t>
    </r>
    <r>
      <rPr>
        <sz val="10"/>
        <color indexed="8"/>
        <rFont val="宋体"/>
        <charset val="134"/>
      </rPr>
      <t>年（申报所属期年度）入库编号1</t>
    </r>
  </si>
  <si>
    <t>210-2 入库时间1</t>
  </si>
  <si>
    <r>
      <rPr>
        <sz val="10"/>
        <color theme="1"/>
        <rFont val="宋体"/>
        <charset val="134"/>
      </rPr>
      <t xml:space="preserve">210-3 </t>
    </r>
    <r>
      <rPr>
        <u/>
        <sz val="10"/>
        <color indexed="8"/>
        <rFont val="宋体"/>
        <charset val="134"/>
      </rPr>
      <t xml:space="preserve">    </t>
    </r>
    <r>
      <rPr>
        <sz val="10"/>
        <color indexed="8"/>
        <rFont val="宋体"/>
        <charset val="134"/>
      </rPr>
      <t>年（所属期下一年度）入库编号2</t>
    </r>
  </si>
  <si>
    <t>210-4 入库时间2</t>
  </si>
  <si>
    <t>211 高新技术企业申报所属期年度有效的高新技术企业证书</t>
  </si>
  <si>
    <r>
      <rPr>
        <sz val="10"/>
        <color theme="1"/>
        <rFont val="宋体"/>
        <charset val="134"/>
      </rPr>
      <t xml:space="preserve"> 211-1 证书编号</t>
    </r>
    <r>
      <rPr>
        <sz val="10"/>
        <color indexed="8"/>
        <rFont val="宋体"/>
        <charset val="134"/>
      </rPr>
      <t>1</t>
    </r>
  </si>
  <si>
    <t>211-2 发证时间1</t>
  </si>
  <si>
    <r>
      <rPr>
        <sz val="10"/>
        <color theme="1"/>
        <rFont val="宋体"/>
        <charset val="134"/>
      </rPr>
      <t xml:space="preserve"> 211-3 证书编号</t>
    </r>
    <r>
      <rPr>
        <sz val="10"/>
        <color indexed="8"/>
        <rFont val="宋体"/>
        <charset val="134"/>
      </rPr>
      <t>2</t>
    </r>
  </si>
  <si>
    <t>211-4 发证时间2</t>
  </si>
  <si>
    <t>212 重组事项税务处理方式</t>
  </si>
  <si>
    <t>□一般性 □特殊性</t>
  </si>
  <si>
    <t>213 重组交易类型（填写代码）</t>
  </si>
  <si>
    <t>214 重组当事方类型（填写代码）</t>
  </si>
  <si>
    <t>215 政策性搬迁开始时间</t>
  </si>
  <si>
    <r>
      <rPr>
        <u/>
        <sz val="10"/>
        <color theme="1"/>
        <rFont val="宋体"/>
        <charset val="134"/>
      </rPr>
      <t xml:space="preserve">   </t>
    </r>
    <r>
      <rPr>
        <sz val="10"/>
        <color indexed="8"/>
        <rFont val="宋体"/>
        <charset val="134"/>
      </rPr>
      <t>年</t>
    </r>
    <r>
      <rPr>
        <u/>
        <sz val="10"/>
        <color indexed="8"/>
        <rFont val="宋体"/>
        <charset val="134"/>
      </rPr>
      <t xml:space="preserve">  </t>
    </r>
    <r>
      <rPr>
        <sz val="10"/>
        <color indexed="8"/>
        <rFont val="宋体"/>
        <charset val="134"/>
      </rPr>
      <t>月</t>
    </r>
  </si>
  <si>
    <t>216 发生政策性搬迁且停止生产经营无所得年度</t>
  </si>
  <si>
    <t>217 政策性搬迁损失分期扣除年度</t>
  </si>
  <si>
    <t>218 发生非货币性资产对外投资递延纳税事项</t>
  </si>
  <si>
    <t>219 非货币性资产对外投资转让所得递延纳税年度</t>
  </si>
  <si>
    <t>220 发生技术成果投资入股递延纳税事项</t>
  </si>
  <si>
    <t>221 技术成果投资入股递延纳税年度</t>
  </si>
  <si>
    <t>222 发生资产（股权）划转特殊性税务处理事项</t>
  </si>
  <si>
    <t>223 债务重组所得递延纳税年度</t>
  </si>
  <si>
    <t>224 研发支出辅助账样式</t>
  </si>
  <si>
    <t>□2015版     □2021版    □自行设计</t>
  </si>
  <si>
    <t>主要股东及分红情况（必填项目）</t>
  </si>
  <si>
    <t>股东名称</t>
  </si>
  <si>
    <t>证件种类</t>
  </si>
  <si>
    <t>证件号码</t>
  </si>
  <si>
    <r>
      <rPr>
        <sz val="10"/>
        <color theme="1"/>
        <rFont val="宋体"/>
        <charset val="134"/>
      </rPr>
      <t>投资比例（</t>
    </r>
    <r>
      <rPr>
        <sz val="10"/>
        <color indexed="8"/>
        <rFont val="宋体"/>
        <charset val="134"/>
      </rPr>
      <t>%）</t>
    </r>
  </si>
  <si>
    <t>当年（决议日）分配的股息、红利等权益性投资收益金额</t>
  </si>
  <si>
    <t>国籍（注册地址）</t>
  </si>
  <si>
    <t>其余股东合计</t>
  </si>
  <si>
    <t>——</t>
  </si>
  <si>
    <t xml:space="preserve">    1.“101纳税申报企业类型”：纳税人根据申报所属期年度的企业经营方式情况，从《跨地区经营企业类型代码表》中选择相应的代码填入本项。</t>
  </si>
  <si>
    <t xml:space="preserve">    7.“107适用会计准则或会计制度”：纳税人根据会计核算采用的会计准则或会计制度从《会计准则或会计制度类型代码表》中选择相应的代码填入本项。</t>
  </si>
  <si>
    <t xml:space="preserve">    6.“206技术先进型服务企业类型”：纳税人为经认定的技术先进型服务企业的，从《技术先进型服务企业类型代码表》中选择相应的代码填报本项。  经认定的技术先进型服务企业无论是否享受企业所得税优惠政策，均应填报本项。</t>
  </si>
  <si>
    <t xml:space="preserve">    8．“208软件、集成电路企业类型”：纳税人按照企业类型从《软件、集成电路企业类型代码表》中选择相应的代码填入本项。软件、集成电路企业若符合相关企业所得税优惠政策条件的，无论是否享受企业所得税优惠，均应填报本项。</t>
  </si>
  <si>
    <t xml:space="preserve">    13.“213重组交易类型”和“214重组当事方类型”：填报“212重组事项税务处理方式”的纳税人，应当同时填报“213重组交易类型”和“214重组当事方类型”。</t>
  </si>
  <si>
    <t>跨地区经营企业类型代码表</t>
  </si>
  <si>
    <t>会计准则或会计制度类型代码表</t>
  </si>
  <si>
    <t xml:space="preserve">
技术先进型服务企业类型代码表</t>
  </si>
  <si>
    <t>软件、集成电路企业类型代码表</t>
  </si>
  <si>
    <t>代码</t>
  </si>
  <si>
    <t>类型</t>
  </si>
  <si>
    <t>重组交易</t>
  </si>
  <si>
    <t>重组当事方</t>
  </si>
  <si>
    <t>大类</t>
  </si>
  <si>
    <t>中类</t>
  </si>
  <si>
    <t>小类</t>
  </si>
  <si>
    <t>非跨地区经营企业</t>
  </si>
  <si>
    <t>企业会计准则</t>
  </si>
  <si>
    <t>一般企业</t>
  </si>
  <si>
    <t>服务外包类</t>
  </si>
  <si>
    <r>
      <rPr>
        <sz val="10"/>
        <color theme="1"/>
        <rFont val="宋体"/>
        <charset val="134"/>
      </rPr>
      <t>信息技术外包服务（ITO</t>
    </r>
    <r>
      <rPr>
        <sz val="10"/>
        <color indexed="8"/>
        <rFont val="宋体"/>
        <charset val="134"/>
      </rPr>
      <t>）</t>
    </r>
  </si>
  <si>
    <t>100集成电路生产企业</t>
  </si>
  <si>
    <t>线宽小于0.8微米（含）的企业（延续到期）</t>
  </si>
  <si>
    <t>法律形式改变</t>
  </si>
  <si>
    <t>跨地区经营企业总机构</t>
  </si>
  <si>
    <t>总机构（跨省）——适用《跨地区经营汇总纳税企业所得税征收管理办法》</t>
  </si>
  <si>
    <t>银行</t>
  </si>
  <si>
    <r>
      <rPr>
        <sz val="10"/>
        <color theme="1"/>
        <rFont val="宋体"/>
        <charset val="134"/>
      </rPr>
      <t>技术性业务流程外包服务（BPO</t>
    </r>
    <r>
      <rPr>
        <sz val="10"/>
        <color indexed="8"/>
        <rFont val="宋体"/>
        <charset val="134"/>
      </rPr>
      <t>）</t>
    </r>
  </si>
  <si>
    <t>线宽小于0.25微米的企业（延续到期）</t>
  </si>
  <si>
    <t>债务重组</t>
  </si>
  <si>
    <t>债务人</t>
  </si>
  <si>
    <t>总机构（跨省）——不适用《跨地区经营汇总纳税企业所得税征收管理办法》</t>
  </si>
  <si>
    <t>证券</t>
  </si>
  <si>
    <r>
      <rPr>
        <sz val="10"/>
        <color theme="1"/>
        <rFont val="宋体"/>
        <charset val="134"/>
      </rPr>
      <t>技术性知识流程外包服务（KPO</t>
    </r>
    <r>
      <rPr>
        <sz val="10"/>
        <color indexed="8"/>
        <rFont val="宋体"/>
        <charset val="134"/>
      </rPr>
      <t>）</t>
    </r>
  </si>
  <si>
    <t>投资额超过80亿元的企业（延续到期）</t>
  </si>
  <si>
    <t>债权人</t>
  </si>
  <si>
    <t>总机构（省内）</t>
  </si>
  <si>
    <t>保险</t>
  </si>
  <si>
    <t>服务贸易类</t>
  </si>
  <si>
    <t>计算机和信息服务</t>
  </si>
  <si>
    <t>投资额超过150亿元的企业（延续到期）</t>
  </si>
  <si>
    <t>股权收购</t>
  </si>
  <si>
    <t>收购方</t>
  </si>
  <si>
    <t>跨地区经营企业分支机构</t>
  </si>
  <si>
    <t>需进行完整年度纳税申报</t>
  </si>
  <si>
    <t>分支机构（须进行完整年度申报并按比例纳税）</t>
  </si>
  <si>
    <t>担保</t>
  </si>
  <si>
    <t>研究开发和技术服务</t>
  </si>
  <si>
    <t>线宽小于130纳米（含）的企业</t>
  </si>
  <si>
    <t>转让方</t>
  </si>
  <si>
    <t>分支机构（须进行完整年度申报但不就地缴纳）</t>
  </si>
  <si>
    <t>小企业会计准则</t>
  </si>
  <si>
    <t>文化技术服务</t>
  </si>
  <si>
    <t>线宽小于65纳米（含）的企业</t>
  </si>
  <si>
    <t>被收购企业</t>
  </si>
  <si>
    <t>企业会计制度</t>
  </si>
  <si>
    <t>中医药医疗服务</t>
  </si>
  <si>
    <t>线宽小于28纳米（含）的企业</t>
  </si>
  <si>
    <t>资产收购</t>
  </si>
  <si>
    <t>事业单位会计准则</t>
  </si>
  <si>
    <t>事业单位会计制度</t>
  </si>
  <si>
    <t>200集成电路设计企业</t>
  </si>
  <si>
    <t>集成电路设计企业</t>
  </si>
  <si>
    <t>科学事业单位会计制度</t>
  </si>
  <si>
    <t>重点集成电路设计企业</t>
  </si>
  <si>
    <t>合并</t>
  </si>
  <si>
    <t>合并企业</t>
  </si>
  <si>
    <t>医院会计制度</t>
  </si>
  <si>
    <t>300软件企业</t>
  </si>
  <si>
    <t>软件企业</t>
  </si>
  <si>
    <t>被合并企业</t>
  </si>
  <si>
    <t>高等学校会计制度</t>
  </si>
  <si>
    <t>重点软件企业</t>
  </si>
  <si>
    <t>被合并企业股东</t>
  </si>
  <si>
    <t>中小学校会计制度</t>
  </si>
  <si>
    <t>集成电路封装、测试（含封装测试）企业</t>
  </si>
  <si>
    <t>分立</t>
  </si>
  <si>
    <t>分立企业</t>
  </si>
  <si>
    <t>彩票机构会计制度</t>
  </si>
  <si>
    <t>集成电路材料（含关键专用材料）企业</t>
  </si>
  <si>
    <t>被分立企业</t>
  </si>
  <si>
    <t>民间非营利组织会计制度</t>
  </si>
  <si>
    <t>集成电路装备（含专用设备）企业</t>
  </si>
  <si>
    <t>被分立企业股东</t>
  </si>
  <si>
    <t>村集体经济组织会计制度</t>
  </si>
  <si>
    <t>农民专业合作社财务会计制度（试行）</t>
  </si>
  <si>
    <t>政府会计准则</t>
  </si>
  <si>
    <t>其他</t>
  </si>
  <si>
    <t>A100000       中华人民共和国企业所得税年度纳税申报表（A类）</t>
  </si>
  <si>
    <t>行次</t>
  </si>
  <si>
    <t>类别</t>
  </si>
  <si>
    <t>项        目</t>
  </si>
  <si>
    <t>金    额</t>
  </si>
  <si>
    <t>利润总额计算</t>
  </si>
  <si>
    <t>一、营业收入(填写A101010\101020\103000)</t>
  </si>
  <si>
    <t xml:space="preserve">    减：营业成本(填写A102010\102020\103000)</t>
  </si>
  <si>
    <t xml:space="preserve">    减：税金及附加</t>
  </si>
  <si>
    <t xml:space="preserve">    减：销售费用(填写A104000)</t>
  </si>
  <si>
    <t xml:space="preserve">    减：管理费用(填写A104000)</t>
  </si>
  <si>
    <t xml:space="preserve">    减：财务费用(填写A104000)</t>
  </si>
  <si>
    <t xml:space="preserve">    减：资产减值损失</t>
  </si>
  <si>
    <t xml:space="preserve">    加：公允价值变动收益</t>
  </si>
  <si>
    <t xml:space="preserve">    加：投资收益</t>
  </si>
  <si>
    <t>二、营业利润(1-2-3-4-5-6-7+8+9)</t>
  </si>
  <si>
    <t xml:space="preserve">    加：营业外收入(填写A101010\101020\103000)</t>
  </si>
  <si>
    <t xml:space="preserve">    减：营业外支出(填写A102010\102020\103000)</t>
  </si>
  <si>
    <t>三、利润总额（10+11-12）</t>
  </si>
  <si>
    <t>应纳税所得额计算</t>
  </si>
  <si>
    <t xml:space="preserve">    减：境外所得（填写A108010）</t>
  </si>
  <si>
    <t xml:space="preserve">    加：纳税调整增加额（填写A105000）</t>
  </si>
  <si>
    <t xml:space="preserve">    减：纳税调整减少额（填写A105000）</t>
  </si>
  <si>
    <t xml:space="preserve">    减：免税、减计收入及加计扣除（填写A107010）</t>
  </si>
  <si>
    <t xml:space="preserve">    加：境外应税所得抵减境内亏损（填写A108000）</t>
  </si>
  <si>
    <t>四、纳税调整后所得（13-14+15-16-17+18）</t>
  </si>
  <si>
    <t xml:space="preserve">    减：所得减免（填写A107020）</t>
  </si>
  <si>
    <t xml:space="preserve">    减：弥补以前年度亏损（填写A106000）</t>
  </si>
  <si>
    <t xml:space="preserve">    减：抵扣应纳税所得额（填写A107030）</t>
  </si>
  <si>
    <t>五、应纳税所得额（19-20-21-22）</t>
  </si>
  <si>
    <t>应纳税额计算</t>
  </si>
  <si>
    <t>税率（25%）</t>
  </si>
  <si>
    <t>六、应纳所得税额（23×24）</t>
  </si>
  <si>
    <t xml:space="preserve">    减：减免所得税额（填写A107040）</t>
  </si>
  <si>
    <t xml:space="preserve">    减：抵免所得税额（填写A107050）</t>
  </si>
  <si>
    <t>七、应纳税额（25-26-27）</t>
  </si>
  <si>
    <t xml:space="preserve">    加：境外所得应纳所得税额（填写A108000）</t>
  </si>
  <si>
    <t xml:space="preserve">    减：境外所得抵免所得税额（填写A108000）</t>
  </si>
  <si>
    <t>八、实际应纳所得税额（28+29-30）</t>
  </si>
  <si>
    <t xml:space="preserve">    减：本年累计实际已缴纳的所得税额</t>
  </si>
  <si>
    <t>九、本年应补（退）所得税额（31-32）</t>
  </si>
  <si>
    <t xml:space="preserve">    其中：总机构分摊本年应补（退）所得税额(填写A109000)</t>
  </si>
  <si>
    <t xml:space="preserve">          财政集中分配本年应补（退）所得税额(填写A109000)</t>
  </si>
  <si>
    <t xml:space="preserve">          总机构主体生产经营部门分摊本年应补（退）所得税额(填写A109000)</t>
  </si>
  <si>
    <t>实际应纳税额计算</t>
  </si>
  <si>
    <r>
      <rPr>
        <sz val="10"/>
        <color theme="1"/>
        <rFont val="宋体"/>
        <charset val="134"/>
        <scheme val="minor"/>
      </rPr>
      <t>减：民族自治地区企业所得税地方分享部分：(□ 免征 □ 减征：减征幅度</t>
    </r>
    <r>
      <rPr>
        <u/>
        <sz val="10"/>
        <color indexed="8"/>
        <rFont val="宋体"/>
        <charset val="134"/>
      </rPr>
      <t xml:space="preserve">    </t>
    </r>
    <r>
      <rPr>
        <sz val="10"/>
        <color indexed="8"/>
        <rFont val="宋体"/>
        <charset val="134"/>
      </rPr>
      <t>%</t>
    </r>
    <r>
      <rPr>
        <sz val="10"/>
        <color indexed="8"/>
        <rFont val="宋体"/>
        <charset val="134"/>
      </rPr>
      <t>）</t>
    </r>
  </si>
  <si>
    <t>十、本年实际应补（退）所得税额（33-37）</t>
  </si>
  <si>
    <r>
      <rPr>
        <b/>
        <sz val="14"/>
        <color theme="1"/>
        <rFont val="宋体"/>
        <charset val="134"/>
        <scheme val="minor"/>
      </rPr>
      <t xml:space="preserve">A101010         </t>
    </r>
    <r>
      <rPr>
        <b/>
        <sz val="14"/>
        <color indexed="8"/>
        <rFont val="宋体"/>
        <charset val="134"/>
      </rPr>
      <t xml:space="preserve">  </t>
    </r>
    <r>
      <rPr>
        <b/>
        <sz val="14"/>
        <color indexed="8"/>
        <rFont val="宋体"/>
        <charset val="134"/>
      </rPr>
      <t xml:space="preserve">     一般企业收入明细表</t>
    </r>
  </si>
  <si>
    <t>项目</t>
  </si>
  <si>
    <r>
      <rPr>
        <sz val="10"/>
        <color theme="1"/>
        <rFont val="宋体"/>
        <charset val="134"/>
      </rPr>
      <t>金</t>
    </r>
    <r>
      <rPr>
        <sz val="10"/>
        <color indexed="8"/>
        <rFont val="宋体"/>
        <charset val="134"/>
      </rPr>
      <t>额</t>
    </r>
  </si>
  <si>
    <t>一、营业收入（2+9）</t>
  </si>
  <si>
    <t>（一）主营业务收入（3+5+6+7+8）</t>
  </si>
  <si>
    <t>1.销售商品收入</t>
  </si>
  <si>
    <t>其中：非货币性资产交换收入</t>
  </si>
  <si>
    <t>2.提供劳务收入</t>
  </si>
  <si>
    <t>3.建造合同收入</t>
  </si>
  <si>
    <t>4.让渡资产使用权收入</t>
  </si>
  <si>
    <t>5.其他</t>
  </si>
  <si>
    <t>（二）其他业务收入（10+12+13+14+15）</t>
  </si>
  <si>
    <t>1.销售材料收入</t>
  </si>
  <si>
    <t>2.出租固定资产收入</t>
  </si>
  <si>
    <t>3.出租无形资产收入</t>
  </si>
  <si>
    <t>4.出租包装物和商品收入</t>
  </si>
  <si>
    <t>二、营业外收入（17+18+19+20+21+22+23+24+25+26）</t>
  </si>
  <si>
    <t>（一）非流动资产处置利得</t>
  </si>
  <si>
    <t>（二）非货币性资产交换利得</t>
  </si>
  <si>
    <t>（三）债务重组利得</t>
  </si>
  <si>
    <t>（四）政府补助利得</t>
  </si>
  <si>
    <t>（五）盘盈利得</t>
  </si>
  <si>
    <t>（六）捐赠利得</t>
  </si>
  <si>
    <t>（七）罚没利得</t>
  </si>
  <si>
    <t>（八）确实无法偿付的应付款项</t>
  </si>
  <si>
    <t>（九）汇兑收益</t>
  </si>
  <si>
    <t>（十）其他</t>
  </si>
  <si>
    <t>A101020                   金融企业收入明细表</t>
  </si>
  <si>
    <t>金额</t>
  </si>
  <si>
    <t>一、营业收入（2+18+27+32+33+34）</t>
  </si>
  <si>
    <t xml:space="preserve">     （一）银行业务收入（3+10）</t>
  </si>
  <si>
    <t xml:space="preserve">         1.利息收入（4+5+6+7+8+9）</t>
  </si>
  <si>
    <t xml:space="preserve">          （1）存放同业</t>
  </si>
  <si>
    <t xml:space="preserve">          （2）存放中央银行</t>
  </si>
  <si>
    <t xml:space="preserve">          （3）拆出资金</t>
  </si>
  <si>
    <t xml:space="preserve">          （4）发放贷款及垫资</t>
  </si>
  <si>
    <t xml:space="preserve">          （5）买入返售金融资产</t>
  </si>
  <si>
    <t xml:space="preserve">          （6）其他</t>
  </si>
  <si>
    <t xml:space="preserve">         2.手续费及佣金收入（11+12+13+14+15+16+17）</t>
  </si>
  <si>
    <t xml:space="preserve">          （1）结算与清算手续费</t>
  </si>
  <si>
    <t xml:space="preserve">          （2）代理业务手续费</t>
  </si>
  <si>
    <t xml:space="preserve">          （3）信用承诺手续费及佣金</t>
  </si>
  <si>
    <t xml:space="preserve">          （4）银行卡手续费</t>
  </si>
  <si>
    <t xml:space="preserve">          （5）顾问和咨询费</t>
  </si>
  <si>
    <t xml:space="preserve">          （6）托管及其他受托业务佣金</t>
  </si>
  <si>
    <t xml:space="preserve">          （7）其他</t>
  </si>
  <si>
    <t xml:space="preserve">     （二）证券业务收入（19+26）</t>
  </si>
  <si>
    <t xml:space="preserve">         1.证券业务手续费及佣金收入（20+21+22+23+24+25）</t>
  </si>
  <si>
    <t xml:space="preserve">          （1）证券承销业务</t>
  </si>
  <si>
    <t xml:space="preserve">          （2）证券经纪业务</t>
  </si>
  <si>
    <t xml:space="preserve">          （3）受托客户资产管理业务</t>
  </si>
  <si>
    <t xml:space="preserve">          （4）代理兑付证券</t>
  </si>
  <si>
    <t xml:space="preserve">          （5）代理保管证券</t>
  </si>
  <si>
    <t xml:space="preserve">         2.其他证券业务收入</t>
  </si>
  <si>
    <t xml:space="preserve">     （三）已赚保费（28-30-31）</t>
  </si>
  <si>
    <t xml:space="preserve">         1.保险业务收入</t>
  </si>
  <si>
    <t xml:space="preserve">             其中：分保费收入</t>
  </si>
  <si>
    <t xml:space="preserve">         2.分出保费</t>
  </si>
  <si>
    <t xml:space="preserve">         3.提取未到期责任准备金</t>
  </si>
  <si>
    <t xml:space="preserve">     （四）其他金融业务收入</t>
  </si>
  <si>
    <t xml:space="preserve">     （五）汇兑收益（损失以“-”号填列）</t>
  </si>
  <si>
    <t xml:space="preserve">     （六）其他业务收入</t>
  </si>
  <si>
    <t>二、营业外收入（36+37+38+39+40+41+42）</t>
  </si>
  <si>
    <t xml:space="preserve">     （一）非流动资产处置利得</t>
  </si>
  <si>
    <t xml:space="preserve">     （二）非货币性资产交换利得</t>
  </si>
  <si>
    <t xml:space="preserve">     （三）债务重组利得</t>
  </si>
  <si>
    <t xml:space="preserve">     （四）政府补助利得</t>
  </si>
  <si>
    <t xml:space="preserve">     （五）盘盈利得</t>
  </si>
  <si>
    <t xml:space="preserve">     （六）捐赠利得</t>
  </si>
  <si>
    <t xml:space="preserve">     （七）其他</t>
  </si>
  <si>
    <t>A102010               一般企业成本支出明细表</t>
  </si>
  <si>
    <t>一、营业成本（2+9）</t>
  </si>
  <si>
    <t xml:space="preserve">   （一）主营业务成本（3+5+6+7+8）</t>
  </si>
  <si>
    <t xml:space="preserve">       1.销售商品成本</t>
  </si>
  <si>
    <t xml:space="preserve">         其中:非货币性资产交换成本</t>
  </si>
  <si>
    <t xml:space="preserve">       2.提供劳务成本</t>
  </si>
  <si>
    <t xml:space="preserve">       3.建造合同成本</t>
  </si>
  <si>
    <t xml:space="preserve">       4.让渡资产使用权成本</t>
  </si>
  <si>
    <t xml:space="preserve">       5.其他</t>
  </si>
  <si>
    <t xml:space="preserve">   （二）其他业务成本（10+12+13+14+15）</t>
  </si>
  <si>
    <t xml:space="preserve">       1. 销售材料成本</t>
  </si>
  <si>
    <t xml:space="preserve">       2.出租固定资产成本</t>
  </si>
  <si>
    <t xml:space="preserve">       3.出租无形资产成本</t>
  </si>
  <si>
    <t xml:space="preserve">       4.包装物出租成本</t>
  </si>
  <si>
    <t>二、营业外支出（17+18+19+20+21+22+23+24+25+26）</t>
  </si>
  <si>
    <t xml:space="preserve">   （一）非流动资产处置损失</t>
  </si>
  <si>
    <t xml:space="preserve">   （二）非货币性资产交换损失</t>
  </si>
  <si>
    <t xml:space="preserve">   （三）债务重组损失</t>
  </si>
  <si>
    <t xml:space="preserve">   （四）非常损失</t>
  </si>
  <si>
    <t xml:space="preserve">   （五）捐赠支出</t>
  </si>
  <si>
    <t xml:space="preserve">   （六）赞助支出</t>
  </si>
  <si>
    <t xml:space="preserve">   （七）罚没支出</t>
  </si>
  <si>
    <t xml:space="preserve">   （八）坏账损失</t>
  </si>
  <si>
    <t xml:space="preserve">   （九）无法收回的债券股权投资损失</t>
  </si>
  <si>
    <t xml:space="preserve">   （十）其他</t>
  </si>
  <si>
    <t>A102020                  金融企业支出明细表</t>
  </si>
  <si>
    <t>一、营业支出（2+15+25+31+32）</t>
  </si>
  <si>
    <t xml:space="preserve">   （一）银行业务支出（3+11）</t>
  </si>
  <si>
    <t xml:space="preserve">       1.银行利息支出（4+5+6+7+8+9+10）</t>
  </si>
  <si>
    <t xml:space="preserve">        （1）同业存放</t>
  </si>
  <si>
    <t xml:space="preserve">        （2）向中央银行借款</t>
  </si>
  <si>
    <t xml:space="preserve">        （3）拆入资金</t>
  </si>
  <si>
    <t xml:space="preserve">        （4）吸收存款</t>
  </si>
  <si>
    <t xml:space="preserve">        （5）卖出回购金融资产</t>
  </si>
  <si>
    <t xml:space="preserve">        （6）发行债券</t>
  </si>
  <si>
    <t xml:space="preserve">        （7）其他</t>
  </si>
  <si>
    <t xml:space="preserve">       2.银行手续费及佣金支出（12+13+14）</t>
  </si>
  <si>
    <t xml:space="preserve">        （1）手续费支出</t>
  </si>
  <si>
    <t xml:space="preserve">        （2）佣金支出</t>
  </si>
  <si>
    <t xml:space="preserve">        （3）其他</t>
  </si>
  <si>
    <t xml:space="preserve">   （二）保险业务支出（16+17-18+19-20+21+22-23+24）</t>
  </si>
  <si>
    <t xml:space="preserve">       1.退保金</t>
  </si>
  <si>
    <t xml:space="preserve">       2.赔付支出</t>
  </si>
  <si>
    <t xml:space="preserve">         减：摊回赔付支出</t>
  </si>
  <si>
    <t xml:space="preserve">       3.提取保险责任准备金</t>
  </si>
  <si>
    <t xml:space="preserve">         减：摊回保险责任准备金</t>
  </si>
  <si>
    <t xml:space="preserve">       4.保单红利支出</t>
  </si>
  <si>
    <t xml:space="preserve">       5.分保费用</t>
  </si>
  <si>
    <t xml:space="preserve">         减：摊回分保费用</t>
  </si>
  <si>
    <t xml:space="preserve">       6.保险业务手续费及佣金支出</t>
  </si>
  <si>
    <t xml:space="preserve">    （三）证券业务支出（26+30）</t>
  </si>
  <si>
    <t xml:space="preserve">       1.证券业务手续费及佣金支出（27+28+29）</t>
  </si>
  <si>
    <t xml:space="preserve">        （1）证券经纪业务手续费支出</t>
  </si>
  <si>
    <t xml:space="preserve">       2.其他证券业务支出</t>
  </si>
  <si>
    <t xml:space="preserve">   （四）其他金融业务支出</t>
  </si>
  <si>
    <t xml:space="preserve">   （五）其他业务成本</t>
  </si>
  <si>
    <t>二、营业外支出（34+35+36+37+38+39）</t>
  </si>
  <si>
    <t xml:space="preserve">   （四）捐赠支出</t>
  </si>
  <si>
    <t xml:space="preserve">   （五）非常损失</t>
  </si>
  <si>
    <t xml:space="preserve">   （六）其他</t>
  </si>
  <si>
    <t>A103000     事业单位、民间非营利组织收入、支出明细表</t>
  </si>
  <si>
    <t>一、事业单位收入（2+3+4+5+6+7）</t>
  </si>
  <si>
    <t>（一）财政补助收入</t>
  </si>
  <si>
    <t>（二）事业收入</t>
  </si>
  <si>
    <t>（三）上级补助收入</t>
  </si>
  <si>
    <t>（四）附属单位上缴收入</t>
  </si>
  <si>
    <t>（五）经营收入</t>
  </si>
  <si>
    <t>（六）其他收入（8+9）</t>
  </si>
  <si>
    <t>其中：投资收益</t>
  </si>
  <si>
    <t>二、民间非营利组织收入(11+12+13+14+15+16+17)</t>
  </si>
  <si>
    <t>（一）接受捐赠收入</t>
  </si>
  <si>
    <t>（二）会费收入</t>
  </si>
  <si>
    <t>（三）提供劳务收入</t>
  </si>
  <si>
    <t>（四）商品销售收入</t>
  </si>
  <si>
    <t>（五）政府补助收入</t>
  </si>
  <si>
    <t>（六）投资收益</t>
  </si>
  <si>
    <t>（七）其他收入</t>
  </si>
  <si>
    <t>三、事业单位支出（19+20+21+22+23）</t>
  </si>
  <si>
    <t>（一）事业支出</t>
  </si>
  <si>
    <t>（二）上缴上级支出</t>
  </si>
  <si>
    <t>（三）对附属单位补助支出</t>
  </si>
  <si>
    <t>（四）经营支出</t>
  </si>
  <si>
    <t>（五）其他支出</t>
  </si>
  <si>
    <t>四、民间非营利组织支出（25+26+27+28）</t>
  </si>
  <si>
    <t>（一）业务活动成本</t>
  </si>
  <si>
    <t>（二）管理费用</t>
  </si>
  <si>
    <t>（三）筹资费用</t>
  </si>
  <si>
    <t>（四）其他费用</t>
  </si>
  <si>
    <t>A104000                          期间费用明细表</t>
  </si>
  <si>
    <t>销售费用</t>
  </si>
  <si>
    <t>其中：</t>
  </si>
  <si>
    <t>管理费用</t>
  </si>
  <si>
    <t>财务费用</t>
  </si>
  <si>
    <t>境外支付</t>
  </si>
  <si>
    <t>一、职工薪酬</t>
  </si>
  <si>
    <t>*</t>
  </si>
  <si>
    <t>二、劳务费</t>
  </si>
  <si>
    <t>三、咨询顾问费</t>
  </si>
  <si>
    <t>四、业务招待费</t>
  </si>
  <si>
    <t>五、广告费和业务宣传费</t>
  </si>
  <si>
    <t>六、佣金和手续费</t>
  </si>
  <si>
    <t>七、资产折旧摊销费</t>
  </si>
  <si>
    <t>八、财产损耗、盘亏及毁损损失</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</si>
  <si>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</si>
  <si>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</si>
  <si>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</si>
  <si>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</si>
  <si>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</si>
  <si>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</si>
  <si>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</si>
  <si>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</si>
  <si>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</si>
  <si>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</si>
  <si>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</si>
  <si>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</si>
  <si>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二十一、利息收支</t>
  </si>
  <si>
    <t>二十二、汇兑差额</t>
  </si>
  <si>
    <t>二十三、现金折扣</t>
  </si>
  <si>
    <t>二十四、党组织工作经费</t>
  </si>
  <si>
    <t>二十五、其他</t>
  </si>
  <si>
    <t>合计(1+2+3+…25)</t>
  </si>
  <si>
    <r>
      <rPr>
        <b/>
        <sz val="14"/>
        <color theme="1"/>
        <rFont val="宋体"/>
        <charset val="134"/>
        <scheme val="minor"/>
      </rPr>
      <t xml:space="preserve">A105000                  </t>
    </r>
    <r>
      <rPr>
        <b/>
        <sz val="14"/>
        <color indexed="8"/>
        <rFont val="宋体"/>
        <charset val="134"/>
      </rPr>
      <t xml:space="preserve"> </t>
    </r>
    <r>
      <rPr>
        <b/>
        <sz val="14"/>
        <color indexed="8"/>
        <rFont val="宋体"/>
        <charset val="134"/>
      </rPr>
      <t xml:space="preserve">  纳税调整项目明细表</t>
    </r>
  </si>
  <si>
    <t>账载金额</t>
  </si>
  <si>
    <t>税收金额</t>
  </si>
  <si>
    <t>调增金额</t>
  </si>
  <si>
    <t>调减金额</t>
  </si>
  <si>
    <t>一、收入类调整项目（2+3+…8+10+11）</t>
  </si>
  <si>
    <t xml:space="preserve">    （一）视同销售收入（填写A105010）</t>
  </si>
  <si>
    <t xml:space="preserve">    （二）未按权责发生制原则确认的收入（填写A105020）</t>
  </si>
  <si>
    <t xml:space="preserve">    （三）投资收益（填写A105030）</t>
  </si>
  <si>
    <t xml:space="preserve">    （四）按权益法核算长期股权投资对初始投资成本调整确认收益</t>
  </si>
  <si>
    <t xml:space="preserve">    （五）交易性金融资产初始投资调整</t>
  </si>
  <si>
    <t xml:space="preserve">    （六）公允价值变动净损益</t>
  </si>
  <si>
    <t xml:space="preserve">    （七）不征税收入</t>
  </si>
  <si>
    <t xml:space="preserve">          其中：专项用途财政性资金（填写A105040）</t>
  </si>
  <si>
    <t xml:space="preserve">    （八）销售折扣、折让和退回</t>
  </si>
  <si>
    <t xml:space="preserve">    （九）其他</t>
  </si>
  <si>
    <t>二、扣除类调整项目（13+14+…24+26+27+28+29+30）</t>
  </si>
  <si>
    <t xml:space="preserve">    （一）视同销售成本（填写A105010）</t>
  </si>
  <si>
    <t xml:space="preserve">    （二）职工薪酬（填写A105050）</t>
  </si>
  <si>
    <t xml:space="preserve">    （三）业务招待费支出</t>
  </si>
  <si>
    <t xml:space="preserve">    （四）广告费和业务宣传费支出（填写A105060）</t>
  </si>
  <si>
    <t xml:space="preserve">    （五）捐赠支出（填写A105070）</t>
  </si>
  <si>
    <t xml:space="preserve">    （六）利息支出</t>
  </si>
  <si>
    <t xml:space="preserve">    （七）罚金、罚款和被没收财物的损失</t>
  </si>
  <si>
    <t xml:space="preserve">    （八）税收滞纳金、加收利息</t>
  </si>
  <si>
    <t xml:space="preserve">    （九）赞助支出</t>
  </si>
  <si>
    <t xml:space="preserve">    （十）与未实现融资收益相关在当期确认的财务费用</t>
  </si>
  <si>
    <t xml:space="preserve">    （十一）佣金和手续费支出（保险企业填写A105060）</t>
  </si>
  <si>
    <t xml:space="preserve">    （十二）不征税收入用于支出所形成的费用</t>
  </si>
  <si>
    <t xml:space="preserve">          其中：专项用途财政性资金用于支出所形成的费用（填写A105040）</t>
  </si>
  <si>
    <t xml:space="preserve">    （十三）跨期扣除项目</t>
  </si>
  <si>
    <t xml:space="preserve">    （十四）与取得收入无关的支出</t>
  </si>
  <si>
    <t xml:space="preserve">    （十五）境外所得分摊的共同支出</t>
  </si>
  <si>
    <t xml:space="preserve">    （十六）党组织工作经费</t>
  </si>
  <si>
    <t xml:space="preserve">    （十七）其他</t>
  </si>
  <si>
    <t>三、资产类调整项目（32+33+34+35）</t>
  </si>
  <si>
    <t xml:space="preserve">    （一）资产折旧、摊销（填写A105080）</t>
  </si>
  <si>
    <t xml:space="preserve">    （二）资产减值准备金</t>
  </si>
  <si>
    <t xml:space="preserve">    （三）资产损失（填写A105090）</t>
  </si>
  <si>
    <t xml:space="preserve">    （四）其他</t>
  </si>
  <si>
    <t>四、特殊事项调整项目（37+38+…+43）</t>
  </si>
  <si>
    <t xml:space="preserve">    （一）企业重组及递延纳税事项（填写A105100）</t>
  </si>
  <si>
    <t xml:space="preserve">    （二）政策性搬迁（填写A105110）</t>
  </si>
  <si>
    <r>
      <rPr>
        <sz val="10"/>
        <color theme="1"/>
        <rFont val="宋体"/>
        <charset val="134"/>
        <scheme val="minor"/>
      </rPr>
      <t xml:space="preserve">    （三）特殊行业准备金
（</t>
    </r>
    <r>
      <rPr>
        <sz val="10"/>
        <color indexed="8"/>
        <rFont val="宋体"/>
        <charset val="134"/>
      </rPr>
      <t>39.1+39.2+39.4+39.5+39.6+39.7</t>
    </r>
    <r>
      <rPr>
        <sz val="10"/>
        <color indexed="8"/>
        <rFont val="宋体"/>
        <charset val="134"/>
      </rPr>
      <t>）</t>
    </r>
  </si>
  <si>
    <t>1.保险公司保险保障基金</t>
  </si>
  <si>
    <t>2.保险公司准备金</t>
  </si>
  <si>
    <t xml:space="preserve">  其中：已发生未报案未决赔款准备金</t>
  </si>
  <si>
    <t>3.证券行业准备金</t>
  </si>
  <si>
    <t>4.期货行业准备金</t>
  </si>
  <si>
    <t>5.中小企业融资（信用）担保机构准备金</t>
  </si>
  <si>
    <t>6.金融企业、小额贷款公司准备金（填写 A105120）</t>
  </si>
  <si>
    <t xml:space="preserve">    （四）房地产开发企业特定业务计算的纳税调整额(填写A105010)</t>
  </si>
  <si>
    <t xml:space="preserve">    （五）合伙企业法人合伙人应分得的应纳税所得额</t>
  </si>
  <si>
    <t xml:space="preserve">    （六）发行永续债利息支出</t>
  </si>
  <si>
    <t xml:space="preserve">    （七）其他</t>
  </si>
  <si>
    <t>五、特别纳税调整应税所得</t>
  </si>
  <si>
    <t>六、其他</t>
  </si>
  <si>
    <t>合计（1+12+31+36+44+45）</t>
  </si>
  <si>
    <t>A105010       视同销售和房地产开发企业特定业务纳税调整明细表</t>
  </si>
  <si>
    <r>
      <rPr>
        <sz val="10"/>
        <color theme="1"/>
        <rFont val="宋体"/>
        <charset val="134"/>
      </rPr>
      <t>项</t>
    </r>
    <r>
      <rPr>
        <sz val="10"/>
        <color indexed="8"/>
        <rFont val="宋体"/>
        <charset val="134"/>
      </rPr>
      <t>目</t>
    </r>
  </si>
  <si>
    <t>纳税调整金额</t>
  </si>
  <si>
    <t>一、视同销售（营业）收入（2+3+4+5+6+7+8+9+10）</t>
  </si>
  <si>
    <t>（一）非货币性资产交换视同销售收入</t>
  </si>
  <si>
    <t>（二）用于市场推广或销售视同销售收入</t>
  </si>
  <si>
    <t>（三）用于交际应酬视同销售收入</t>
  </si>
  <si>
    <t>（四）用于职工奖励或福利视同销售收入</t>
  </si>
  <si>
    <t>（五）用于股息分配视同销售收入</t>
  </si>
  <si>
    <t>（六）用于对外捐赠视同销售收入</t>
  </si>
  <si>
    <t>（七）用于对外投资项目视同销售收入</t>
  </si>
  <si>
    <t>（八）提供劳务视同销售收入</t>
  </si>
  <si>
    <t>（九）其他</t>
  </si>
  <si>
    <t>二、视同销售（营业）成本（12+13+14+15+16+17+18+19+20）</t>
  </si>
  <si>
    <t>（一）非货币性资产交换视同销售成本</t>
  </si>
  <si>
    <t>（二）用于市场推广或销售视同销售成本</t>
  </si>
  <si>
    <t>（三）用于交际应酬视同销售成本</t>
  </si>
  <si>
    <t>（四）用于职工奖励或福利视同销售成本</t>
  </si>
  <si>
    <t>（五）用于股息分配视同销售成本</t>
  </si>
  <si>
    <t>（六）用于对外捐赠视同销售成本</t>
  </si>
  <si>
    <t>（七）用于对外投资项目视同销售成本</t>
  </si>
  <si>
    <t>（八）提供劳务视同销售成本</t>
  </si>
  <si>
    <t>三、房地产开发企业特定业务计算的纳税调整额（22-26）</t>
  </si>
  <si>
    <t>（一）房地产企业销售未完工开发产品特定业务计算的纳税调整额（24-25）</t>
  </si>
  <si>
    <t>1.销售未完工产品的收入</t>
  </si>
  <si>
    <t>2.销售未完工产品预计毛利额</t>
  </si>
  <si>
    <t>3.实际发生的税金及附加、土地增值税</t>
  </si>
  <si>
    <t>（二）房地产企业销售的未完工产品转完工产品特定业务计算的纳税调整额（28-29）</t>
  </si>
  <si>
    <t>1.销售未完工产品转完工产品确认的销售收入</t>
  </si>
  <si>
    <t>2.转回的销售未完工产品预计毛利额</t>
  </si>
  <si>
    <t>3.转回实际发生的税金及附加、土地增值税</t>
  </si>
  <si>
    <t>A105020                         未按权责发生制确认收入纳税调整明细表</t>
  </si>
  <si>
    <t>合同金额（交易金额）</t>
  </si>
  <si>
    <t>本年</t>
  </si>
  <si>
    <t>累计</t>
  </si>
  <si>
    <t>6（4-2）</t>
  </si>
  <si>
    <t>一、跨期收取的租金、利息、特许权使用费收入（2+3+4）</t>
  </si>
  <si>
    <t xml:space="preserve">    （一）租金</t>
  </si>
  <si>
    <t xml:space="preserve">    （二）利息</t>
  </si>
  <si>
    <t xml:space="preserve">    （三）特许权使用费</t>
  </si>
  <si>
    <t>二、分期确认收入（6+7+8）</t>
  </si>
  <si>
    <t xml:space="preserve">    （一）分期收款方式销售货物收入</t>
  </si>
  <si>
    <t xml:space="preserve">    （二）持续时间超过12个月的建造合同收入</t>
  </si>
  <si>
    <t xml:space="preserve">    （三）其他分期确认收入</t>
  </si>
  <si>
    <t>三、政府补助递延收入（10+11+12）</t>
  </si>
  <si>
    <t xml:space="preserve">    （一）与收益相关的政府补助</t>
  </si>
  <si>
    <t xml:space="preserve">    （二）与资产相关的政府补助</t>
  </si>
  <si>
    <t xml:space="preserve">    （三）其他</t>
  </si>
  <si>
    <t>四、其他未按权责发生制确认收入</t>
  </si>
  <si>
    <t>合计（1+5+9+13）</t>
  </si>
  <si>
    <t>A105030                                              投资收益纳税调整明细表</t>
  </si>
  <si>
    <t>持有收益</t>
  </si>
  <si>
    <t>处置收益</t>
  </si>
  <si>
    <t>会计确认的处置收入</t>
  </si>
  <si>
    <t>税收计算的处置收入</t>
  </si>
  <si>
    <t>处置投资的账面价值</t>
  </si>
  <si>
    <t>处置投资的计税基础</t>
  </si>
  <si>
    <t>会计确认的处置所得或损失</t>
  </si>
  <si>
    <t>税收计算的处置所得</t>
  </si>
  <si>
    <t>3（2-1）</t>
  </si>
  <si>
    <t>8（4-6）</t>
  </si>
  <si>
    <t>9（5-7）</t>
  </si>
  <si>
    <t>10（9-8）</t>
  </si>
  <si>
    <t>11（3+10）</t>
  </si>
  <si>
    <t xml:space="preserve">一、交易性金融资产     </t>
  </si>
  <si>
    <t xml:space="preserve">二、可供出售金融资产    </t>
  </si>
  <si>
    <t xml:space="preserve">三、持有至到期投资    </t>
  </si>
  <si>
    <t xml:space="preserve">四、衍生工具        </t>
  </si>
  <si>
    <t xml:space="preserve">五、交易性金融负债      </t>
  </si>
  <si>
    <t>六、长期股权投资</t>
  </si>
  <si>
    <t>七、短期投资</t>
  </si>
  <si>
    <t>八、长期债券投资</t>
  </si>
  <si>
    <t>九、其他</t>
  </si>
  <si>
    <t>合计(1+2+3+4+5+6+7+8+9)</t>
  </si>
  <si>
    <t>A105040                              专项用途财政性资金纳税调整明细表</t>
  </si>
  <si>
    <t>取得年度</t>
  </si>
  <si>
    <t>财政性资金</t>
  </si>
  <si>
    <t>其中：符合不征税收入条件的财政性资金</t>
  </si>
  <si>
    <t>以前年度支出情况</t>
  </si>
  <si>
    <t>本年支出情况</t>
  </si>
  <si>
    <t>本年结余情况</t>
  </si>
  <si>
    <t>其中：计入本年损益的金额</t>
  </si>
  <si>
    <t>前五年度</t>
  </si>
  <si>
    <t>前四年度</t>
  </si>
  <si>
    <t>前三年度</t>
  </si>
  <si>
    <t>前二年度</t>
  </si>
  <si>
    <t>前一年度</t>
  </si>
  <si>
    <t>支出金额</t>
  </si>
  <si>
    <t>其中：费用化支出金额</t>
  </si>
  <si>
    <t>结余金额</t>
  </si>
  <si>
    <t>其中：上缴财政金额</t>
  </si>
  <si>
    <t>应计入本年应税收入金额</t>
  </si>
  <si>
    <t>本    年</t>
  </si>
  <si>
    <r>
      <rPr>
        <sz val="10"/>
        <color theme="1"/>
        <rFont val="宋体"/>
        <charset val="134"/>
      </rPr>
      <t>合计（1+2+</t>
    </r>
    <r>
      <rPr>
        <sz val="10"/>
        <color indexed="8"/>
        <rFont val="宋体"/>
        <charset val="134"/>
      </rPr>
      <t>…</t>
    </r>
    <r>
      <rPr>
        <sz val="10"/>
        <color indexed="8"/>
        <rFont val="宋体"/>
        <charset val="134"/>
      </rPr>
      <t>+6）</t>
    </r>
  </si>
  <si>
    <t>A105050                               职工薪酬支出及纳税调整明细表</t>
  </si>
  <si>
    <t>实际发生额</t>
  </si>
  <si>
    <t>税收规定扣除率</t>
  </si>
  <si>
    <t>以前年度累计结转扣除额</t>
  </si>
  <si>
    <t>累计结转以后年度扣除额</t>
  </si>
  <si>
    <t>6（1-5）</t>
  </si>
  <si>
    <t>7（2+4-5）</t>
  </si>
  <si>
    <t>一、工资薪金支出</t>
  </si>
  <si>
    <t xml:space="preserve">    其中：股权激励</t>
  </si>
  <si>
    <t>二、职工福利费支出</t>
  </si>
  <si>
    <t>三、职工教育经费支出</t>
  </si>
  <si>
    <t xml:space="preserve">    其中：按税收规定比例扣除的职工教育经费</t>
  </si>
  <si>
    <t xml:space="preserve">          按税收规定全额扣除的职工培训费用</t>
  </si>
  <si>
    <t>四、工会经费支出</t>
  </si>
  <si>
    <t>五、各类基本社会保障性缴款</t>
  </si>
  <si>
    <t>六、住房公积金</t>
  </si>
  <si>
    <t>七、补充养老保险</t>
  </si>
  <si>
    <t>八、补充医疗保险</t>
  </si>
  <si>
    <r>
      <rPr>
        <sz val="10"/>
        <color theme="1"/>
        <rFont val="宋体"/>
        <charset val="134"/>
      </rPr>
      <t>合计（1+3+4+7+8+9+10+11+12</t>
    </r>
    <r>
      <rPr>
        <sz val="10"/>
        <color indexed="8"/>
        <rFont val="宋体"/>
        <charset val="134"/>
      </rPr>
      <t>）</t>
    </r>
  </si>
  <si>
    <t>A105060            广告费和业务宣传费等跨年度纳税调整明细表</t>
  </si>
  <si>
    <t>广告费和业务宣传费</t>
  </si>
  <si>
    <t>保险企业手续费及佣金支出</t>
  </si>
  <si>
    <t>一、本年支出</t>
  </si>
  <si>
    <t xml:space="preserve">    减：不允许扣除的支出</t>
  </si>
  <si>
    <t>二、本年符合条件的支出（1-2）</t>
  </si>
  <si>
    <t>三、本年计算扣除限额的基数</t>
  </si>
  <si>
    <t xml:space="preserve">    乘：税收规定扣除率</t>
  </si>
  <si>
    <t>四、本企业计算的扣除限额（4×5）</t>
  </si>
  <si>
    <r>
      <rPr>
        <sz val="10"/>
        <color theme="1"/>
        <rFont val="宋体"/>
        <charset val="134"/>
        <scheme val="minor"/>
      </rPr>
      <t xml:space="preserve">五、本年结转以后年度扣除额 </t>
    </r>
    <r>
      <rPr>
        <sz val="10"/>
        <color indexed="8"/>
        <rFont val="宋体"/>
        <charset val="134"/>
      </rPr>
      <t xml:space="preserve">                                           </t>
    </r>
    <r>
      <rPr>
        <sz val="10"/>
        <color indexed="8"/>
        <rFont val="宋体"/>
        <charset val="134"/>
      </rPr>
      <t>（3＞6，本行=3-6；3≤6，本行=0）</t>
    </r>
  </si>
  <si>
    <t xml:space="preserve">    加：以前年度累计结转扣除额</t>
  </si>
  <si>
    <r>
      <rPr>
        <sz val="10"/>
        <color theme="1"/>
        <rFont val="宋体"/>
        <charset val="134"/>
        <scheme val="minor"/>
      </rPr>
      <t xml:space="preserve">    减：本年扣除的以前年度结转额</t>
    </r>
    <r>
      <rPr>
        <sz val="10"/>
        <color indexed="8"/>
        <rFont val="宋体"/>
        <charset val="134"/>
      </rPr>
      <t xml:space="preserve">                                   </t>
    </r>
    <r>
      <rPr>
        <sz val="10"/>
        <color indexed="8"/>
        <rFont val="宋体"/>
        <charset val="134"/>
      </rPr>
      <t>[3＞6，本行=0；3≤6，本行=8与（6-3）孰小值]</t>
    </r>
  </si>
  <si>
    <t>六、按照分摊协议归集至其他关联方的金额（10≤3与6孰小值）</t>
  </si>
  <si>
    <t xml:space="preserve">    按照分摊协议从其他关联方归集至本企业的金额</t>
  </si>
  <si>
    <t>七、本年支出纳税调整金额                                                 （3＞6，本行=2+3-6+10-11；3≤6，本行=2+10-11-9）</t>
  </si>
  <si>
    <t>八、累计结转以后年度扣除额（7+8-9）</t>
  </si>
  <si>
    <t>A105070                                 捐赠支出及纳税调整明细表</t>
  </si>
  <si>
    <t>项   目</t>
  </si>
  <si>
    <t>以前年度结转可扣除的捐赠额</t>
  </si>
  <si>
    <t>按税收规定计算的扣除限额</t>
  </si>
  <si>
    <t>纳税调增金额</t>
  </si>
  <si>
    <t>纳税调减金额</t>
  </si>
  <si>
    <t>可结转以后年度扣除的捐赠额</t>
  </si>
  <si>
    <t>一、非公益性捐赠</t>
  </si>
  <si>
    <t>二、限额扣除的公益性捐赠(3+4+5+6)</t>
  </si>
  <si>
    <t xml:space="preserve">    前三年度（　　　　年）</t>
  </si>
  <si>
    <t xml:space="preserve">    前二年度（　　　　年）</t>
  </si>
  <si>
    <t xml:space="preserve">    前一年度（　　　　年）</t>
  </si>
  <si>
    <t xml:space="preserve">    本    年（　　　　年）</t>
  </si>
  <si>
    <t>三、全额扣除的公益性捐赠</t>
  </si>
  <si>
    <r>
      <rPr>
        <sz val="10"/>
        <color theme="1"/>
        <rFont val="宋体"/>
        <charset val="134"/>
        <scheme val="minor"/>
      </rPr>
      <t>1</t>
    </r>
    <r>
      <rPr>
        <sz val="10"/>
        <color indexed="8"/>
        <rFont val="宋体"/>
        <charset val="134"/>
      </rPr>
      <t>.</t>
    </r>
  </si>
  <si>
    <t>2.</t>
  </si>
  <si>
    <t>3.</t>
  </si>
  <si>
    <t>合计（1+2+7）</t>
  </si>
  <si>
    <t>附列资料</t>
  </si>
  <si>
    <t>2015年度至本年发生的公益性扶贫捐赠合计金额</t>
  </si>
  <si>
    <t xml:space="preserve"> </t>
  </si>
  <si>
    <r>
      <rPr>
        <b/>
        <sz val="14"/>
        <color theme="1"/>
        <rFont val="宋体"/>
        <charset val="134"/>
        <scheme val="minor"/>
      </rPr>
      <t xml:space="preserve">A105080                                    </t>
    </r>
    <r>
      <rPr>
        <b/>
        <sz val="14"/>
        <color indexed="8"/>
        <rFont val="宋体"/>
        <charset val="134"/>
      </rPr>
      <t xml:space="preserve">  </t>
    </r>
    <r>
      <rPr>
        <b/>
        <sz val="14"/>
        <color indexed="8"/>
        <rFont val="宋体"/>
        <charset val="134"/>
      </rPr>
      <t xml:space="preserve">  资产折旧、摊销及纳税调整明细表     </t>
    </r>
  </si>
  <si>
    <t>资产原值</t>
  </si>
  <si>
    <t>本年折旧、摊销额</t>
  </si>
  <si>
    <t>累计折旧、摊销额</t>
  </si>
  <si>
    <t>资产计税基础</t>
  </si>
  <si>
    <t>税收折旧、摊销额</t>
  </si>
  <si>
    <t>享受加速折旧政策的资产按税收一般规定计算的折旧、摊销额</t>
  </si>
  <si>
    <t>加速折旧、摊销统计额</t>
  </si>
  <si>
    <t>7＝5-6</t>
  </si>
  <si>
    <t>9(2-5)</t>
  </si>
  <si>
    <r>
      <rPr>
        <sz val="10"/>
        <color theme="1"/>
        <rFont val="宋体"/>
        <charset val="134"/>
      </rPr>
      <t>一、固定资产（2+3+4+5+6+7</t>
    </r>
    <r>
      <rPr>
        <sz val="10"/>
        <color indexed="8"/>
        <rFont val="宋体"/>
        <charset val="134"/>
      </rPr>
      <t>）</t>
    </r>
  </si>
  <si>
    <t>所有固定资产</t>
  </si>
  <si>
    <t>（一）房屋、建筑物</t>
  </si>
  <si>
    <t>（二）飞机、火车、轮船、机器、机械和其他生产设备</t>
  </si>
  <si>
    <t>（三）与生产经营活动有关的器具、工具、家具等</t>
  </si>
  <si>
    <t>（四）飞机、火车、轮船以外的运输工具</t>
  </si>
  <si>
    <t>（五）电子设备</t>
  </si>
  <si>
    <t>（六）其他</t>
  </si>
  <si>
    <t>其中：享受固定资产加速折旧及一次性扣除政策的资产加速折旧额大于一般折旧额的部分</t>
  </si>
  <si>
    <t>（一）重要行业固定资产加速折旧（不含一次性扣除）</t>
  </si>
  <si>
    <t>（二）其他行业研发设备加速折旧</t>
  </si>
  <si>
    <t>（三）特定地区企业固定资产加速折旧（10.1+10.2）</t>
  </si>
  <si>
    <t>1.海南自由贸易港企业固定资产加速折旧</t>
  </si>
  <si>
    <t>2.其他特定地区企业固定资产加速折旧</t>
  </si>
  <si>
    <t>（四）500万元以下设备器具一次性扣除（11.1+11.2）</t>
  </si>
  <si>
    <t>1.高新技术企业2022年第四季度(10月-12月）购置单价500万元以下设备器具一次性扣除</t>
  </si>
  <si>
    <t>2.购置单价500万元以下设备器具一次性扣除(不包含高新技术企业2022年第四季度购置)</t>
  </si>
  <si>
    <t>（五）500万元以上设备器具一次性扣除（12.1+12.2+12.3+12.4）</t>
  </si>
  <si>
    <t>中小微企业购置单价500万元以上设备器具</t>
  </si>
  <si>
    <t>1.最低折旧年限为3年的设备器具一次性扣除</t>
  </si>
  <si>
    <t>2.最低折旧年限为4、5年的设备器具50%部分一次性扣除</t>
  </si>
  <si>
    <t>3.最低折旧年限为10年的设备器具50%部分一次性扣除</t>
  </si>
  <si>
    <t>4.高新技术企业2022年第四季度（10月-12月）购置单价500万元以上设备器具一次性扣除</t>
  </si>
  <si>
    <t>（六）特定地区企业固定资产一次性扣除（13.1+13.2）</t>
  </si>
  <si>
    <t>1.海南自由贸易港企业固定资产一次性扣除</t>
  </si>
  <si>
    <t>2.其他特定地区企业固定资产一次性扣除</t>
  </si>
  <si>
    <t>（七）技术进步、更新换代固定资产加速折旧</t>
  </si>
  <si>
    <t>（八）常年强震动、高腐蚀固定资产加速折旧</t>
  </si>
  <si>
    <t>（九）外购软件加速折旧</t>
  </si>
  <si>
    <t>（十）集成电路企业生产设备加速折旧</t>
  </si>
  <si>
    <r>
      <rPr>
        <sz val="10"/>
        <color theme="1"/>
        <rFont val="宋体"/>
        <charset val="134"/>
      </rPr>
      <t>二、生产性生物资产（1</t>
    </r>
    <r>
      <rPr>
        <sz val="10"/>
        <color indexed="8"/>
        <rFont val="宋体"/>
        <charset val="134"/>
      </rPr>
      <t>9</t>
    </r>
    <r>
      <rPr>
        <sz val="10"/>
        <color indexed="8"/>
        <rFont val="宋体"/>
        <charset val="134"/>
      </rPr>
      <t>+</t>
    </r>
    <r>
      <rPr>
        <sz val="10"/>
        <color indexed="8"/>
        <rFont val="宋体"/>
        <charset val="134"/>
      </rPr>
      <t>20</t>
    </r>
    <r>
      <rPr>
        <sz val="10"/>
        <color indexed="8"/>
        <rFont val="宋体"/>
        <charset val="134"/>
      </rPr>
      <t>）</t>
    </r>
  </si>
  <si>
    <t>（一）林木类</t>
  </si>
  <si>
    <t>（二）畜类</t>
  </si>
  <si>
    <t>三、无形资产（22+23+24+25+26+27+28+29）</t>
  </si>
  <si>
    <t>所有无形资产</t>
  </si>
  <si>
    <t>（一）专利权</t>
  </si>
  <si>
    <t>（二）商标权</t>
  </si>
  <si>
    <t>（三）著作权</t>
  </si>
  <si>
    <t>（四）土地使用权</t>
  </si>
  <si>
    <t>（五）非专利技术</t>
  </si>
  <si>
    <t>（六）特许权使用费</t>
  </si>
  <si>
    <t>（七）软件</t>
  </si>
  <si>
    <t>（八）其他</t>
  </si>
  <si>
    <t>其中：享受无形资产加速摊销及一次性摊销政策的资产加速摊销额大于一般摊销额的部分</t>
  </si>
  <si>
    <t>（一）企业外购软件加速摊销</t>
  </si>
  <si>
    <t>（二）特定地区企业无形资产加速摊销（31.1+31.2）</t>
  </si>
  <si>
    <t>1.海南自由贸易港企业无形资产加速摊销</t>
  </si>
  <si>
    <r>
      <rPr>
        <sz val="10"/>
        <color theme="1"/>
        <rFont val="宋体"/>
        <charset val="134"/>
      </rPr>
      <t>3</t>
    </r>
    <r>
      <rPr>
        <sz val="10"/>
        <color indexed="8"/>
        <rFont val="宋体"/>
        <charset val="134"/>
      </rPr>
      <t>1,2</t>
    </r>
  </si>
  <si>
    <t>2.其他特定地区企业无形资产加速摊销</t>
  </si>
  <si>
    <t>（三）特定地区企业无形资产一次性摊销（32.1+32.2）</t>
  </si>
  <si>
    <t>1.海南自由贸易港企业无形资产一次性摊销</t>
  </si>
  <si>
    <t>2.其他特定地区企业无形资产一次性摊销</t>
  </si>
  <si>
    <t>四、长期待摊费用（34+35+36+37+38）</t>
  </si>
  <si>
    <t>（一）已足额提取折旧的固定资产的改建支出</t>
  </si>
  <si>
    <t>（二）租入固定资产的改建支出</t>
  </si>
  <si>
    <t>（三）固定资产的大修理支出</t>
  </si>
  <si>
    <t>（四）开办费</t>
  </si>
  <si>
    <t>（五）其他</t>
  </si>
  <si>
    <t>五、油气勘探投资</t>
  </si>
  <si>
    <t>六、油气开发投资</t>
  </si>
  <si>
    <t>合计（1+18+21+33+39+40）</t>
  </si>
  <si>
    <t>全民所有制企业公司制改制资产评估增值政策资产</t>
  </si>
  <si>
    <r>
      <rPr>
        <b/>
        <sz val="14"/>
        <color theme="1"/>
        <rFont val="宋体"/>
        <charset val="134"/>
        <scheme val="minor"/>
      </rPr>
      <t xml:space="preserve">A105090            </t>
    </r>
    <r>
      <rPr>
        <b/>
        <sz val="14"/>
        <color indexed="8"/>
        <rFont val="宋体"/>
        <charset val="134"/>
      </rPr>
      <t xml:space="preserve">       </t>
    </r>
    <r>
      <rPr>
        <b/>
        <sz val="14"/>
        <color indexed="8"/>
        <rFont val="宋体"/>
        <charset val="134"/>
      </rPr>
      <t xml:space="preserve"> </t>
    </r>
    <r>
      <rPr>
        <b/>
        <sz val="14"/>
        <color indexed="8"/>
        <rFont val="宋体"/>
        <charset val="134"/>
      </rPr>
      <t xml:space="preserve">                  </t>
    </r>
    <r>
      <rPr>
        <b/>
        <sz val="14"/>
        <color indexed="8"/>
        <rFont val="宋体"/>
        <charset val="134"/>
      </rPr>
      <t xml:space="preserve"> 资产损失税前扣除及纳税调整明细表</t>
    </r>
  </si>
  <si>
    <t>资产损失直接计入本年损益金额</t>
  </si>
  <si>
    <t>资产损失准备金核销金额</t>
  </si>
  <si>
    <t>资产处置收入</t>
  </si>
  <si>
    <t>赔偿收入</t>
  </si>
  <si>
    <t>资产损失的税收金额</t>
  </si>
  <si>
    <r>
      <rPr>
        <sz val="10"/>
        <color indexed="8"/>
        <rFont val="宋体"/>
        <charset val="134"/>
      </rPr>
      <t>6（</t>
    </r>
    <r>
      <rPr>
        <sz val="10"/>
        <color indexed="8"/>
        <rFont val="宋体"/>
        <charset val="134"/>
      </rPr>
      <t>5</t>
    </r>
    <r>
      <rPr>
        <sz val="10"/>
        <color indexed="8"/>
        <rFont val="宋体"/>
        <charset val="134"/>
      </rPr>
      <t>-</t>
    </r>
    <r>
      <rPr>
        <sz val="10"/>
        <color indexed="8"/>
        <rFont val="宋体"/>
        <charset val="134"/>
      </rPr>
      <t>3</t>
    </r>
    <r>
      <rPr>
        <sz val="10"/>
        <color indexed="8"/>
        <rFont val="宋体"/>
        <charset val="134"/>
      </rPr>
      <t>-</t>
    </r>
    <r>
      <rPr>
        <sz val="10"/>
        <color indexed="8"/>
        <rFont val="宋体"/>
        <charset val="134"/>
      </rPr>
      <t>4</t>
    </r>
    <r>
      <rPr>
        <sz val="10"/>
        <color indexed="8"/>
        <rFont val="宋体"/>
        <charset val="134"/>
      </rPr>
      <t>）</t>
    </r>
  </si>
  <si>
    <t>一、现金及银行存款损失</t>
  </si>
  <si>
    <t>二、应收及预付款项坏账损失</t>
  </si>
  <si>
    <t xml:space="preserve">    其中：逾期三年以上的应收款项损失</t>
  </si>
  <si>
    <t xml:space="preserve">          逾期一年以上的小额应收款项损失</t>
  </si>
  <si>
    <t>三、存货损失</t>
  </si>
  <si>
    <t xml:space="preserve">    其中：存货盘亏、报废、损毁、变质或被盗损失</t>
  </si>
  <si>
    <t>四、固定资产损失</t>
  </si>
  <si>
    <t xml:space="preserve">    其中：固定资产盘亏、丢失、报废、损毁或被盗损失</t>
  </si>
  <si>
    <t>五、无形资产损失</t>
  </si>
  <si>
    <t xml:space="preserve">    其中：无形资产转让损失</t>
  </si>
  <si>
    <t xml:space="preserve">         无形资产被替代或超过法律保护期限形成的损失</t>
  </si>
  <si>
    <t>六、在建工程损失</t>
  </si>
  <si>
    <t xml:space="preserve">    其中：在建工程停建、报废损失</t>
  </si>
  <si>
    <t>七、生产性生物资产损失</t>
  </si>
  <si>
    <t xml:space="preserve">    其中：生产性生物资产盘亏、非正常死亡、被盗、丢失等产生的损失</t>
  </si>
  <si>
    <t>八、债权性投资损失(17+23)</t>
  </si>
  <si>
    <r>
      <rPr>
        <sz val="10"/>
        <color theme="1"/>
        <rFont val="宋体"/>
        <charset val="134"/>
      </rPr>
      <t xml:space="preserve">    （一）金融企业债权性投资损失（</t>
    </r>
    <r>
      <rPr>
        <sz val="10"/>
        <color indexed="8"/>
        <rFont val="宋体"/>
        <charset val="134"/>
      </rPr>
      <t>18+22</t>
    </r>
    <r>
      <rPr>
        <sz val="10"/>
        <color indexed="8"/>
        <rFont val="宋体"/>
        <charset val="134"/>
      </rPr>
      <t>）</t>
    </r>
  </si>
  <si>
    <t xml:space="preserve">       1.贷款损失</t>
  </si>
  <si>
    <r>
      <rPr>
        <sz val="10"/>
        <color theme="1"/>
        <rFont val="宋体"/>
        <charset val="134"/>
      </rPr>
      <t xml:space="preserve">       </t>
    </r>
    <r>
      <rPr>
        <sz val="10"/>
        <color indexed="8"/>
        <rFont val="宋体"/>
        <charset val="134"/>
      </rPr>
      <t xml:space="preserve">  </t>
    </r>
    <r>
      <rPr>
        <sz val="10"/>
        <color indexed="8"/>
        <rFont val="宋体"/>
        <charset val="134"/>
      </rPr>
      <t>其中：符合条件的涉农和中小企业贷款损失</t>
    </r>
  </si>
  <si>
    <r>
      <rPr>
        <sz val="10"/>
        <color theme="1"/>
        <rFont val="宋体"/>
        <charset val="134"/>
      </rPr>
      <t xml:space="preserve">         </t>
    </r>
    <r>
      <rPr>
        <sz val="10"/>
        <color indexed="8"/>
        <rFont val="宋体"/>
        <charset val="134"/>
      </rPr>
      <t xml:space="preserve">  </t>
    </r>
    <r>
      <rPr>
        <sz val="10"/>
        <color indexed="8"/>
        <rFont val="宋体"/>
        <charset val="134"/>
      </rPr>
      <t>其中：单户贷款余额</t>
    </r>
    <r>
      <rPr>
        <sz val="10"/>
        <color indexed="8"/>
        <rFont val="宋体"/>
        <charset val="134"/>
      </rPr>
      <t xml:space="preserve"> 300 </t>
    </r>
    <r>
      <rPr>
        <sz val="10"/>
        <color indexed="8"/>
        <rFont val="宋体"/>
        <charset val="134"/>
      </rPr>
      <t>万（含）以下的贷款损失</t>
    </r>
  </si>
  <si>
    <r>
      <rPr>
        <sz val="10"/>
        <color theme="1"/>
        <rFont val="宋体"/>
        <charset val="134"/>
      </rPr>
      <t xml:space="preserve">               </t>
    </r>
    <r>
      <rPr>
        <sz val="10"/>
        <color indexed="8"/>
        <rFont val="宋体"/>
        <charset val="134"/>
      </rPr>
      <t xml:space="preserve"> </t>
    </r>
    <r>
      <rPr>
        <sz val="10"/>
        <color indexed="8"/>
        <rFont val="宋体"/>
        <charset val="134"/>
      </rPr>
      <t>单户贷款余额</t>
    </r>
    <r>
      <rPr>
        <sz val="10"/>
        <color indexed="8"/>
        <rFont val="宋体"/>
        <charset val="134"/>
      </rPr>
      <t xml:space="preserve"> 300 </t>
    </r>
    <r>
      <rPr>
        <sz val="10"/>
        <color indexed="8"/>
        <rFont val="宋体"/>
        <charset val="134"/>
      </rPr>
      <t>万元至</t>
    </r>
    <r>
      <rPr>
        <sz val="10"/>
        <color indexed="8"/>
        <rFont val="宋体"/>
        <charset val="134"/>
      </rPr>
      <t xml:space="preserve"> 1000 </t>
    </r>
    <r>
      <rPr>
        <sz val="10"/>
        <color indexed="8"/>
        <rFont val="宋体"/>
        <charset val="134"/>
      </rPr>
      <t>万元（含）的</t>
    </r>
    <r>
      <rPr>
        <sz val="10"/>
        <color indexed="8"/>
        <rFont val="宋体"/>
        <charset val="134"/>
      </rPr>
      <t xml:space="preserve"> </t>
    </r>
    <r>
      <rPr>
        <sz val="10"/>
        <color indexed="8"/>
        <rFont val="宋体"/>
        <charset val="134"/>
      </rPr>
      <t>贷款损失</t>
    </r>
  </si>
  <si>
    <t xml:space="preserve">       2.其他债权性投资损失</t>
  </si>
  <si>
    <r>
      <rPr>
        <sz val="10"/>
        <color theme="1"/>
        <rFont val="宋体"/>
        <charset val="134"/>
      </rPr>
      <t xml:space="preserve">    （二）非金融企业债权</t>
    </r>
    <r>
      <rPr>
        <sz val="10"/>
        <color indexed="8"/>
        <rFont val="宋体"/>
        <charset val="134"/>
      </rPr>
      <t>性投资损失</t>
    </r>
  </si>
  <si>
    <t>九、股权（权益）性投资损失</t>
  </si>
  <si>
    <t xml:space="preserve">    其中：股权转让损失</t>
  </si>
  <si>
    <t>十、通过各种交易场所、市场买卖债券、股票、期货、基金以及金融衍生产品等发生的损失</t>
  </si>
  <si>
    <t>十一、打包出售资产损失</t>
  </si>
  <si>
    <t>十二、其他资产损失</t>
  </si>
  <si>
    <t>合计（1+2+5+7+9+12+14+16+24+26+27+28）</t>
  </si>
  <si>
    <t xml:space="preserve">    其中：分支机构留存备查的资产损失</t>
  </si>
  <si>
    <t>A105100                     企业重组及递延纳税事项纳税调整明细表</t>
  </si>
  <si>
    <t>一般性税务处理</t>
  </si>
  <si>
    <t>特殊性税务处理（递延纳税）</t>
  </si>
  <si>
    <t>3(2-1)</t>
  </si>
  <si>
    <t>6(5-4)</t>
  </si>
  <si>
    <t>7(3+6)</t>
  </si>
  <si>
    <t>一、债务重组</t>
  </si>
  <si>
    <t xml:space="preserve">    其中：以非货币性资产清偿债务</t>
  </si>
  <si>
    <t xml:space="preserve">          债转股</t>
  </si>
  <si>
    <t>二、股权收购</t>
  </si>
  <si>
    <t xml:space="preserve">    其中：涉及跨境重组的股权收购</t>
  </si>
  <si>
    <t>三、资产收购</t>
  </si>
  <si>
    <t xml:space="preserve">    其中：涉及跨境重组的资产收购</t>
  </si>
  <si>
    <t>四、企业合并（9+10）</t>
  </si>
  <si>
    <t xml:space="preserve">    （一）同一控制下企业合并</t>
  </si>
  <si>
    <t xml:space="preserve">    （二）非同一控制下企业合并</t>
  </si>
  <si>
    <t>五、企业分立</t>
  </si>
  <si>
    <t>六、非货币性资产对外投资</t>
  </si>
  <si>
    <t>七、技术入股</t>
  </si>
  <si>
    <t>八、股权划转、资产划转</t>
  </si>
  <si>
    <t>九、基础设施领域不动产投资信托基金（【】原始权益人【】项目公司）</t>
  </si>
  <si>
    <t>（一）设立基础设施REITs前</t>
  </si>
  <si>
    <t>（二）设立基础设施REITs阶段</t>
  </si>
  <si>
    <t>十、其他</t>
  </si>
  <si>
    <t>合计（1+4+6+8+11+12+13+14+15+16）</t>
  </si>
  <si>
    <t>A105110    政策性搬迁纳税调整明细表</t>
  </si>
  <si>
    <t>一、搬迁收入(2+8)</t>
  </si>
  <si>
    <t xml:space="preserve">   （一）搬迁补偿收入（3+4+5+6+7）</t>
  </si>
  <si>
    <t xml:space="preserve">       1.对被征用资产价值的补偿</t>
  </si>
  <si>
    <t xml:space="preserve">       2.因搬迁、安置而给予的补偿</t>
  </si>
  <si>
    <t xml:space="preserve">       3.对停产停业形成的损失而给予的补偿</t>
  </si>
  <si>
    <t xml:space="preserve">       4.资产搬迁过程中遭到毁损而取得的保险赔款</t>
  </si>
  <si>
    <t xml:space="preserve">       5.其他补偿收入</t>
  </si>
  <si>
    <t xml:space="preserve">   （二）搬迁资产处置收入</t>
  </si>
  <si>
    <t>二、搬迁支出(10+16)</t>
  </si>
  <si>
    <t xml:space="preserve">   （一）搬迁费用支出(11+12+13+14+15)</t>
  </si>
  <si>
    <t xml:space="preserve">       1.安置职工实际发生的费用</t>
  </si>
  <si>
    <t xml:space="preserve">       2.停工期间支付给职工的工资及福利费</t>
  </si>
  <si>
    <t xml:space="preserve">       3.临时存放搬迁资产而发生的费用</t>
  </si>
  <si>
    <t xml:space="preserve">       4.各类资产搬迁安装费用</t>
  </si>
  <si>
    <t xml:space="preserve">       5.其他与搬迁相关的费用</t>
  </si>
  <si>
    <t xml:space="preserve">   （二）搬迁资产处置支出</t>
  </si>
  <si>
    <t>三、搬迁所得或损失（1-9）</t>
  </si>
  <si>
    <t>四、应计入本年应纳税所得额的搬迁所得或损失（19+20+21）</t>
  </si>
  <si>
    <t xml:space="preserve">    其中：搬迁所得</t>
  </si>
  <si>
    <t xml:space="preserve">          搬迁损失一次性扣除</t>
  </si>
  <si>
    <t xml:space="preserve">          搬迁损失分期扣除</t>
  </si>
  <si>
    <t>五、计入当期损益的搬迁收益或损失</t>
  </si>
  <si>
    <t>六、以前年度搬迁损失当期扣除金额</t>
  </si>
  <si>
    <t>七、纳税调整金额（18-22-23）</t>
  </si>
  <si>
    <t>A105120                                     贷款损失准备金及纳税调整明细表</t>
  </si>
  <si>
    <t>上年末贷款资产余额</t>
  </si>
  <si>
    <t>本年末贷款资产余额</t>
  </si>
  <si>
    <t>上年末贷款损失准备金余额</t>
  </si>
  <si>
    <t>本年末贷款损失准备金余额</t>
  </si>
  <si>
    <t>上年末准予提取贷款损失准备金的贷款资产余额</t>
  </si>
  <si>
    <t>本年末准予提取贷款损失准备金的贷款资产余额</t>
  </si>
  <si>
    <t>计提比例</t>
  </si>
  <si>
    <t>按本年末准予提取贷款损失准备金的贷款资产余额与计提比例计算的准备金额</t>
  </si>
  <si>
    <t>截至上年末已在税前扣除的贷款损失准备金的余额</t>
  </si>
  <si>
    <t>准予当年税前扣除的贷款损失准备金</t>
  </si>
  <si>
    <t>8（6×7）</t>
  </si>
  <si>
    <t>10（4 与 8 的孰小值-9）</t>
  </si>
  <si>
    <t>11（4-3-10）</t>
  </si>
  <si>
    <t>一、金融企业（2+3)</t>
  </si>
  <si>
    <t>（一）贷款损失准备金</t>
  </si>
  <si>
    <t>（二）涉农和中小企业贷款损失准备金</t>
  </si>
  <si>
    <t>其中：关注类贷款</t>
  </si>
  <si>
    <t>次级类贷款</t>
  </si>
  <si>
    <t>可疑类贷款</t>
  </si>
  <si>
    <t>损失类贷款</t>
  </si>
  <si>
    <t>二、小额贷款公司</t>
  </si>
  <si>
    <t>三、其他</t>
  </si>
  <si>
    <t>合计(1+8+9)</t>
  </si>
  <si>
    <t>A106000                                企业所得税弥补亏损明细表</t>
  </si>
  <si>
    <t>年度</t>
  </si>
  <si>
    <t>当年境内所得额</t>
  </si>
  <si>
    <t>分立转出的亏损额</t>
  </si>
  <si>
    <t>合并、分立转入的亏损额</t>
  </si>
  <si>
    <t>弥补亏损企业类型</t>
  </si>
  <si>
    <t>当年亏损额</t>
  </si>
  <si>
    <t>当年待弥补的亏损额</t>
  </si>
  <si>
    <t>用本年度所得额弥补的以前年度亏损额</t>
  </si>
  <si>
    <t>当年可结转以后年度弥补的亏损额</t>
  </si>
  <si>
    <t>可弥补年限5年</t>
  </si>
  <si>
    <t>可弥补年限8年</t>
  </si>
  <si>
    <t>可弥补年限10年</t>
  </si>
  <si>
    <t>使用境内所得弥补</t>
  </si>
  <si>
    <t>使用境外所得弥补</t>
  </si>
  <si>
    <t>前十年度</t>
  </si>
  <si>
    <t>前九年度</t>
  </si>
  <si>
    <t>前八年度</t>
  </si>
  <si>
    <t>前七年度</t>
  </si>
  <si>
    <t>前六年度</t>
  </si>
  <si>
    <r>
      <rPr>
        <sz val="10"/>
        <color indexed="8"/>
        <rFont val="宋体"/>
        <charset val="134"/>
      </rPr>
      <t>一般企业</t>
    </r>
  </si>
  <si>
    <t>本年度</t>
  </si>
  <si>
    <t>可结转以后年度弥补的亏损额合计</t>
  </si>
  <si>
    <t>A107010               免税、减计收入及加计扣除优惠明细表</t>
  </si>
  <si>
    <t>项    目</t>
  </si>
  <si>
    <t>一、免税收入（2+3+9+…+16）</t>
  </si>
  <si>
    <t xml:space="preserve">    （一）国债利息收入免征企业所得税</t>
  </si>
  <si>
    <r>
      <rPr>
        <sz val="10"/>
        <color theme="1"/>
        <rFont val="宋体"/>
        <charset val="134"/>
      </rPr>
      <t xml:space="preserve">    （二）符合条件的居民企业之间的股息、红利等权益性投资收益免征企业所得税（</t>
    </r>
    <r>
      <rPr>
        <sz val="10"/>
        <color indexed="8"/>
        <rFont val="宋体"/>
        <charset val="134"/>
      </rPr>
      <t>4+5+6+7+8</t>
    </r>
    <r>
      <rPr>
        <sz val="10"/>
        <color indexed="8"/>
        <rFont val="宋体"/>
        <charset val="134"/>
      </rPr>
      <t>）</t>
    </r>
  </si>
  <si>
    <t xml:space="preserve">        1.一般股息红利等权益性投资收益免征企业所得税（填写A107011）</t>
  </si>
  <si>
    <t xml:space="preserve">        2.内地居民企业通过沪港通投资且连续持有H股满12个月取得的股息红利所得免征企业所得税（填写A107011）</t>
  </si>
  <si>
    <t xml:space="preserve">        3.内地居民企业通过深港通投资且连续持有H股满12个月取得的股息红利所得免征企业所得税（填写A107011）</t>
  </si>
  <si>
    <t xml:space="preserve">        4.居民企业持有创新企业CDR取得的股息红利所得免征企业所得税（填写A107011）</t>
  </si>
  <si>
    <t xml:space="preserve">        5.符合条件的永续债利息收入免征企业所得税（填写A107011）</t>
  </si>
  <si>
    <t xml:space="preserve">    （三）符合条件的非营利组织的收入免征企业所得税</t>
  </si>
  <si>
    <t xml:space="preserve">    （四）中国清洁发展机制基金取得的收入免征企业所得税</t>
  </si>
  <si>
    <t xml:space="preserve">    （五）投资者从证券投资基金分配中取得的收入免征企业所得税</t>
  </si>
  <si>
    <t xml:space="preserve">    （六）取得的地方政府债券利息收入免征企业所得税</t>
  </si>
  <si>
    <t xml:space="preserve">    （七）中国保险保障基金有限责任公司取得的保险保障基金等收入免征企业所得税</t>
  </si>
  <si>
    <t xml:space="preserve">    （八）中国奥委会取得北京冬奥组委支付的收入免征企业所得税</t>
  </si>
  <si>
    <t xml:space="preserve">    （九）中国残奥委会取得北京冬奥组委分期支付的收入免征企业所得税</t>
  </si>
  <si>
    <t>（十）其他（16.1+16.2）</t>
  </si>
  <si>
    <t>1.取得的基础研究资金收入免征企业所得税</t>
  </si>
  <si>
    <t>2.其他</t>
  </si>
  <si>
    <r>
      <rPr>
        <sz val="10"/>
        <color theme="1"/>
        <rFont val="宋体"/>
        <charset val="134"/>
      </rPr>
      <t>二、减计收入（18+19+23+24</t>
    </r>
    <r>
      <rPr>
        <sz val="10"/>
        <color indexed="8"/>
        <rFont val="宋体"/>
        <charset val="134"/>
      </rPr>
      <t>）</t>
    </r>
  </si>
  <si>
    <t xml:space="preserve">    （一）综合利用资源生产产品取得的收入在计算应纳税所得额时减计收入</t>
  </si>
  <si>
    <t xml:space="preserve">    （二）金融、保险等机构取得的涉农利息、保费减计收入（20+21+22）</t>
  </si>
  <si>
    <t xml:space="preserve">        1.金融机构取得的涉农贷款利息收入在计算应纳税所得额时减计收入</t>
  </si>
  <si>
    <t xml:space="preserve">        2.保险机构取得的涉农保费收入在计算应纳税所得额时减计收入</t>
  </si>
  <si>
    <t xml:space="preserve">        3.小额贷款公司取得的农户小额贷款利息收入在计算应纳税所得额时减计收入</t>
  </si>
  <si>
    <t xml:space="preserve">    （三）取得铁路债券利息收入减半征收企业所得税</t>
  </si>
  <si>
    <r>
      <rPr>
        <sz val="10"/>
        <color theme="1"/>
        <rFont val="宋体"/>
        <charset val="134"/>
      </rPr>
      <t xml:space="preserve">    （四）其他（</t>
    </r>
    <r>
      <rPr>
        <sz val="10"/>
        <color indexed="8"/>
        <rFont val="宋体"/>
        <charset val="134"/>
      </rPr>
      <t>24.1+24.2</t>
    </r>
    <r>
      <rPr>
        <sz val="10"/>
        <color indexed="8"/>
        <rFont val="宋体"/>
        <charset val="134"/>
      </rPr>
      <t>）</t>
    </r>
  </si>
  <si>
    <t xml:space="preserve">    1.取得的社区家庭服务收入在计算应纳税所得额时减计收入</t>
  </si>
  <si>
    <t xml:space="preserve">    2.其他</t>
  </si>
  <si>
    <r>
      <rPr>
        <sz val="10"/>
        <color theme="1"/>
        <rFont val="宋体"/>
        <charset val="134"/>
      </rPr>
      <t>三、加计扣除（26+27+28+29+30</t>
    </r>
    <r>
      <rPr>
        <sz val="10"/>
        <color indexed="8"/>
        <rFont val="宋体"/>
        <charset val="134"/>
      </rPr>
      <t>）</t>
    </r>
  </si>
  <si>
    <t xml:space="preserve">    （一）开发新技术、新产品、新工艺发生的研究开发费用加计扣除（填写A107012）</t>
  </si>
  <si>
    <t xml:space="preserve">    （二）科技型中小企业开发新技术、新产品、新工艺发生的研究开发费用加计扣除（填写A107012）</t>
  </si>
  <si>
    <t xml:space="preserve">    （三）企业为获得创新性、创意性、突破性的产品进行创意设计活动而发生的相关费用加计扣除（加计扣除比例及计算方法：_____）</t>
  </si>
  <si>
    <t xml:space="preserve">    其中：第四季度相关费用加计扣除</t>
  </si>
  <si>
    <t xml:space="preserve">    前三季度相关费用加计扣除</t>
  </si>
  <si>
    <t xml:space="preserve">   （四）安置残疾人员所支付的工资加计扣除</t>
  </si>
  <si>
    <t xml:space="preserve">   （五）其他（30.1+30.2+30.3）</t>
  </si>
  <si>
    <t>  1.企业投入基础研究支出加计扣除</t>
  </si>
  <si>
    <t xml:space="preserve">    2.高新技术企业设备器具加计扣除</t>
  </si>
  <si>
    <t xml:space="preserve">    3.其他</t>
  </si>
  <si>
    <t>合计（1+17+25）</t>
  </si>
  <si>
    <t xml:space="preserve">  </t>
  </si>
  <si>
    <r>
      <rPr>
        <b/>
        <sz val="14"/>
        <color theme="1"/>
        <rFont val="宋体"/>
        <charset val="134"/>
        <scheme val="minor"/>
      </rPr>
      <t xml:space="preserve">A107011                 </t>
    </r>
    <r>
      <rPr>
        <b/>
        <sz val="14"/>
        <color indexed="8"/>
        <rFont val="宋体"/>
        <charset val="134"/>
      </rPr>
      <t xml:space="preserve">      </t>
    </r>
    <r>
      <rPr>
        <b/>
        <sz val="14"/>
        <color indexed="8"/>
        <rFont val="宋体"/>
        <charset val="134"/>
      </rPr>
      <t xml:space="preserve">     符合条件的居民企业之间的股息、红利等权益性投资收益优惠明细表</t>
    </r>
  </si>
  <si>
    <t>被投资企业</t>
  </si>
  <si>
    <t>被投资企业统一社会信用代码（纳税人识别号）</t>
  </si>
  <si>
    <t>投资性质</t>
  </si>
  <si>
    <t>投资成本</t>
  </si>
  <si>
    <t>投资比例</t>
  </si>
  <si>
    <t>被投资企业利润分配确认金额</t>
  </si>
  <si>
    <t>被投资企业清算确认金额</t>
  </si>
  <si>
    <t>撤回或减少投资确认金额</t>
  </si>
  <si>
    <t>合计</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</si>
  <si>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</si>
  <si>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</si>
  <si>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</si>
  <si>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</si>
  <si>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</si>
  <si>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</si>
  <si>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</si>
  <si>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</si>
  <si>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</si>
  <si>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</si>
  <si>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10(8与9孰小)</t>
  </si>
  <si>
    <t>13(4×12)</t>
  </si>
  <si>
    <t>14(11-13)</t>
  </si>
  <si>
    <t>16(14与15孰小)</t>
  </si>
  <si>
    <t>17(7+10+16)</t>
  </si>
  <si>
    <r>
      <rPr>
        <sz val="10"/>
        <color theme="1"/>
        <rFont val="宋体"/>
        <charset val="134"/>
        <scheme val="minor"/>
      </rPr>
      <t xml:space="preserve">   其中： 直接投资或非</t>
    </r>
    <r>
      <rPr>
        <sz val="10"/>
        <color indexed="8"/>
        <rFont val="宋体"/>
        <charset val="134"/>
      </rPr>
      <t>H</t>
    </r>
    <r>
      <rPr>
        <sz val="10"/>
        <color indexed="8"/>
        <rFont val="宋体"/>
        <charset val="134"/>
      </rPr>
      <t>股票投资</t>
    </r>
  </si>
  <si>
    <t xml:space="preserve">          股票投资—沪港通H股</t>
  </si>
  <si>
    <t xml:space="preserve">          股票投资—深港通H股</t>
  </si>
  <si>
    <t xml:space="preserve">          创新企业CDR</t>
  </si>
  <si>
    <t xml:space="preserve">          永续债</t>
  </si>
  <si>
    <r>
      <rPr>
        <b/>
        <sz val="14"/>
        <color theme="1"/>
        <rFont val="宋体"/>
        <charset val="134"/>
        <scheme val="minor"/>
      </rPr>
      <t xml:space="preserve">A107012         </t>
    </r>
    <r>
      <rPr>
        <b/>
        <sz val="14"/>
        <color indexed="8"/>
        <rFont val="宋体"/>
        <charset val="134"/>
      </rPr>
      <t xml:space="preserve">    </t>
    </r>
    <r>
      <rPr>
        <b/>
        <sz val="14"/>
        <color indexed="8"/>
        <rFont val="宋体"/>
        <charset val="134"/>
      </rPr>
      <t xml:space="preserve">  研发费用加计扣除优惠明细表</t>
    </r>
  </si>
  <si>
    <t>金额（数量）</t>
  </si>
  <si>
    <t>本年可享受研发费用加计扣除项目数量</t>
  </si>
  <si>
    <r>
      <rPr>
        <sz val="10"/>
        <color theme="1"/>
        <rFont val="宋体"/>
        <charset val="134"/>
      </rPr>
      <t>一、自主研发、合作研发、集中研发（3+7+16+19+23+34</t>
    </r>
    <r>
      <rPr>
        <sz val="10"/>
        <color indexed="8"/>
        <rFont val="宋体"/>
        <charset val="134"/>
      </rPr>
      <t>）</t>
    </r>
  </si>
  <si>
    <r>
      <rPr>
        <sz val="10"/>
        <color theme="1"/>
        <rFont val="宋体"/>
        <charset val="134"/>
      </rPr>
      <t>（一）人员人工费用（4+5+6</t>
    </r>
    <r>
      <rPr>
        <sz val="10"/>
        <color indexed="8"/>
        <rFont val="宋体"/>
        <charset val="134"/>
      </rPr>
      <t>）</t>
    </r>
  </si>
  <si>
    <t>1.直接从事研发活动人员工资薪金</t>
  </si>
  <si>
    <t>2.直接从事研发活动人员五险一金</t>
  </si>
  <si>
    <t>3.外聘研发人员的劳务费用</t>
  </si>
  <si>
    <r>
      <rPr>
        <sz val="10"/>
        <color theme="1"/>
        <rFont val="宋体"/>
        <charset val="134"/>
      </rPr>
      <t>（二）直接投入费用（8+9+10+11+12+13+14+15</t>
    </r>
    <r>
      <rPr>
        <sz val="10"/>
        <color indexed="8"/>
        <rFont val="宋体"/>
        <charset val="134"/>
      </rPr>
      <t>）</t>
    </r>
  </si>
  <si>
    <t>1.研发活动直接消耗材料费用</t>
  </si>
  <si>
    <t>2.研发活动直接消耗燃料费用</t>
  </si>
  <si>
    <t>3.研发活动直接消耗动力费用</t>
  </si>
  <si>
    <t>4.用于中间试验和产品试制的模具、工艺装备开发及制造费</t>
  </si>
  <si>
    <t>5.用于不构成固定资产的样品、样机及一般测试手段购置费</t>
  </si>
  <si>
    <t>6.用于试制产品的检验费</t>
  </si>
  <si>
    <t>7.用于研发活动的仪器、设备的运行维护、调整、检验、维修等费用</t>
  </si>
  <si>
    <t>8.通过经营租赁方式租入的用于研发活动的仪器、设备租赁费</t>
  </si>
  <si>
    <r>
      <rPr>
        <sz val="10"/>
        <color theme="1"/>
        <rFont val="宋体"/>
        <charset val="134"/>
      </rPr>
      <t>（三）折旧费用（17+18</t>
    </r>
    <r>
      <rPr>
        <sz val="10"/>
        <color indexed="8"/>
        <rFont val="宋体"/>
        <charset val="134"/>
      </rPr>
      <t>）</t>
    </r>
  </si>
  <si>
    <t>1.用于研发活动的仪器的折旧费</t>
  </si>
  <si>
    <t>2.用于研发活动的设备的折旧费</t>
  </si>
  <si>
    <r>
      <rPr>
        <sz val="10"/>
        <color theme="1"/>
        <rFont val="宋体"/>
        <charset val="134"/>
      </rPr>
      <t>（四）无形资产摊销（20+21+22</t>
    </r>
    <r>
      <rPr>
        <sz val="10"/>
        <color indexed="8"/>
        <rFont val="宋体"/>
        <charset val="134"/>
      </rPr>
      <t>）</t>
    </r>
  </si>
  <si>
    <t>1.用于研发活动的软件的摊销费用</t>
  </si>
  <si>
    <t>2.用于研发活动的专利权的摊销费用</t>
  </si>
  <si>
    <t xml:space="preserve">          3.用于研发活动的非专利技术（包括许可证、专有技术、设计和计算方法等）的摊销费用</t>
  </si>
  <si>
    <r>
      <rPr>
        <sz val="10"/>
        <color theme="1"/>
        <rFont val="宋体"/>
        <charset val="134"/>
      </rPr>
      <t>（五）新产品设计费等（24+25+26+27</t>
    </r>
    <r>
      <rPr>
        <sz val="10"/>
        <color indexed="8"/>
        <rFont val="宋体"/>
        <charset val="134"/>
      </rPr>
      <t>）</t>
    </r>
  </si>
  <si>
    <t>1.新产品设计费</t>
  </si>
  <si>
    <t>2.新工艺规程制定费</t>
  </si>
  <si>
    <t>3.新药研制的临床试验费</t>
  </si>
  <si>
    <t>4.勘探开发技术的现场试验费</t>
  </si>
  <si>
    <t>（六）其他相关费用(29+30+31+32+33)</t>
  </si>
  <si>
    <t>1.技术图书资料费、资料翻译费、专家咨询费、高新科技研发保险费</t>
  </si>
  <si>
    <t>2.研发成果的检索、分析、评议、论证、鉴定、评审、评估、验收费用</t>
  </si>
  <si>
    <t>3.知识产权的申请费、注册费、代理费</t>
  </si>
  <si>
    <t>4.职工福利费、补充养老保险费、补充医疗保险费</t>
  </si>
  <si>
    <t>5.差旅费、会议费</t>
  </si>
  <si>
    <t>（七）经限额调整后的其他相关费用</t>
  </si>
  <si>
    <t>二、委托研发 (36+37+39)</t>
  </si>
  <si>
    <t>（一）委托境内机构或个人进行研发活动所发生的费用</t>
  </si>
  <si>
    <t>（二）委托境外机构进行研发活动发生的费用</t>
  </si>
  <si>
    <t>其中：允许加计扣除的委托境外机构进行研发活动发生的费用</t>
  </si>
  <si>
    <t>（三）委托境外个人进行研发活动发生的费用</t>
  </si>
  <si>
    <r>
      <rPr>
        <sz val="10"/>
        <color theme="1"/>
        <rFont val="宋体"/>
        <charset val="134"/>
      </rPr>
      <t>三、年度研发费用小计(2+36</t>
    </r>
    <r>
      <rPr>
        <sz val="10"/>
        <color indexed="8"/>
        <rFont val="宋体"/>
        <charset val="134"/>
      </rPr>
      <t>×</t>
    </r>
    <r>
      <rPr>
        <sz val="10"/>
        <color indexed="8"/>
        <rFont val="宋体"/>
        <charset val="134"/>
      </rPr>
      <t>80%+38)</t>
    </r>
  </si>
  <si>
    <t>（一）本年费用化金额</t>
  </si>
  <si>
    <t>（二）本年资本化金额</t>
  </si>
  <si>
    <t>四、本年形成无形资产摊销额</t>
  </si>
  <si>
    <t>五、以前年度形成无形资产本年摊销额</t>
  </si>
  <si>
    <r>
      <rPr>
        <sz val="10"/>
        <color theme="1"/>
        <rFont val="宋体"/>
        <charset val="134"/>
      </rPr>
      <t>六、允许扣除的研发费用合计（41+43+44</t>
    </r>
    <r>
      <rPr>
        <sz val="10"/>
        <color indexed="8"/>
        <rFont val="宋体"/>
        <charset val="134"/>
      </rPr>
      <t>）</t>
    </r>
  </si>
  <si>
    <t>减：特殊收入部分</t>
  </si>
  <si>
    <t>七、允许扣除的研发费用抵减特殊收入后的金额(45-46)</t>
  </si>
  <si>
    <t>减：当年销售研发活动直接形成产品（包括组成部分）对应的材料部分</t>
  </si>
  <si>
    <t>减：以前年度销售研发活动直接形成产品（包括组成部分）对应材料部分结转金额</t>
  </si>
  <si>
    <t>八、加计扣除比例及计算方法</t>
  </si>
  <si>
    <t>L1</t>
  </si>
  <si>
    <t>本年允许加计扣除的研发费用总额（47-48-49）</t>
  </si>
  <si>
    <t>L1.1</t>
  </si>
  <si>
    <t>其中：第四季度允许加计扣除的研发费用金额</t>
  </si>
  <si>
    <t>L1.2</t>
  </si>
  <si>
    <t>    前三季度允许加计扣除的研发费用金额（L1-L1.1）</t>
  </si>
  <si>
    <t>九、本年研发费用加计扣除总额（47-48-49）×50</t>
  </si>
  <si>
    <t>十、销售研发活动直接形成产品（包括组成部分）对应材料部分结转以后年度扣减金额（当47-48-49≥0，本行＝0；当47-48-49＜0，本行＝47-48-49的绝对值)</t>
  </si>
  <si>
    <t>A107020                                          所得减免优惠明细表</t>
  </si>
  <si>
    <t>减免项目</t>
  </si>
  <si>
    <t>项目名称</t>
  </si>
  <si>
    <t>优惠事项名称</t>
  </si>
  <si>
    <t>优惠方式</t>
  </si>
  <si>
    <t>项目收入</t>
  </si>
  <si>
    <t>项目成本</t>
  </si>
  <si>
    <t>相关税费</t>
  </si>
  <si>
    <t>应分摊期间费用</t>
  </si>
  <si>
    <t>纳税调整额</t>
  </si>
  <si>
    <t>项目所得额</t>
  </si>
  <si>
    <t>减免所得额</t>
  </si>
  <si>
    <t>免税项目</t>
  </si>
  <si>
    <t>减半项目</t>
  </si>
  <si>
    <r>
      <rPr>
        <sz val="10"/>
        <color theme="1"/>
        <rFont val="宋体"/>
        <charset val="134"/>
      </rPr>
      <t>11(9+10</t>
    </r>
    <r>
      <rPr>
        <sz val="10"/>
        <color indexed="8"/>
        <rFont val="宋体"/>
        <charset val="134"/>
      </rPr>
      <t>×</t>
    </r>
    <r>
      <rPr>
        <sz val="10"/>
        <color indexed="8"/>
        <rFont val="宋体"/>
        <charset val="134"/>
      </rPr>
      <t>50%)</t>
    </r>
  </si>
  <si>
    <t>一、农、林、牧、渔业项目</t>
  </si>
  <si>
    <r>
      <rPr>
        <sz val="10"/>
        <color indexed="8"/>
        <rFont val="宋体"/>
        <charset val="134"/>
      </rPr>
      <t>小计</t>
    </r>
  </si>
  <si>
    <t>二、国家重点扶持的公共基础设施项目</t>
  </si>
  <si>
    <t>三、符合条件的环境保护、节能节水项目</t>
  </si>
  <si>
    <t>四、符合条件的技术转让项目</t>
  </si>
  <si>
    <t>五、清洁发展机制项目</t>
  </si>
  <si>
    <t>六、符合条件的节能服务公司实施的合同能源管理项目</t>
  </si>
  <si>
    <t>七、线宽小于 130 纳米（含）的集成电路生产项目</t>
  </si>
  <si>
    <t>八、线宽小于 65 纳米（含）或投资额超过 150 亿元的集成电路生产项目</t>
  </si>
  <si>
    <t xml:space="preserve">
九、线宽小于 28 纳米（含）的集成电路生产项目
</t>
  </si>
  <si>
    <t>A107030                                   抵扣应纳税所得额明细表</t>
  </si>
  <si>
    <t>合计金额</t>
  </si>
  <si>
    <t>投资于未上市中小高新技术企业</t>
  </si>
  <si>
    <t>投资于种子期、初创期科技型企业</t>
  </si>
  <si>
    <t>1=2+3</t>
  </si>
  <si>
    <t>一、创业投资企业直接投资按投资额一定比例抵扣应纳税所得额</t>
  </si>
  <si>
    <t>本年新增的符合条件的股权投资额</t>
  </si>
  <si>
    <t>税收规定的抵扣率</t>
  </si>
  <si>
    <t>本年新增的可抵扣的股权投资额（1×2）</t>
  </si>
  <si>
    <t>以前年度结转的尚未抵扣的股权投资余额</t>
  </si>
  <si>
    <t>本年可抵扣的股权投资额（3+4）</t>
  </si>
  <si>
    <t>本年可用于抵扣的应纳税所得额</t>
  </si>
  <si>
    <t>本年实际抵扣应纳税所得额</t>
  </si>
  <si>
    <t>结转以后年度抵扣的股权投资余额</t>
  </si>
  <si>
    <t>二、通过有限合伙制创业投资企业投资按一定比例抵扣分得的应纳税所得额</t>
  </si>
  <si>
    <t>本年从有限合伙创投企业应分得的应纳税所得额</t>
  </si>
  <si>
    <t>本年新增的可抵扣投资额</t>
  </si>
  <si>
    <t>以前年度结转的可抵扣投资额余额</t>
  </si>
  <si>
    <t>本年可抵扣投资额（10+11）</t>
  </si>
  <si>
    <t>本年实际抵扣应分得的应纳税所得额</t>
  </si>
  <si>
    <t>结转以后年度抵扣的投资额余额</t>
  </si>
  <si>
    <t>三、抵扣应纳税所得额合计</t>
  </si>
  <si>
    <t>合计（7+13）</t>
  </si>
  <si>
    <t>A107040                      减免所得税优惠明细表</t>
  </si>
  <si>
    <t>项 目</t>
  </si>
  <si>
    <t>金 额</t>
  </si>
  <si>
    <t>一、符合条件的小型微利企业减免企业所得税</t>
  </si>
  <si>
    <t>二、国家需要重点扶持的高新技术企业减按 15%的税率征收企业所得税（填写 A107041）</t>
  </si>
  <si>
    <t>三、经济特区和上海浦东新区新设立的高新技术企业在区内取得的所得定期减免企业所得税（填写A107041）</t>
  </si>
  <si>
    <t>四、受灾地区农村信用社免征企业所得税</t>
  </si>
  <si>
    <t>五、动漫企业自主开发、生产动漫产品定期减免企业所得税</t>
  </si>
  <si>
    <t>六、线宽小于 0.8 微米（含）的集成电路生产企业减免企业所得税（填写 A107042）</t>
  </si>
  <si>
    <t>七、线宽小于 0.25 微米的集成电路生产企业减按 15%税率征收企业所得税（填写 A107042）</t>
  </si>
  <si>
    <t>八、投资额超过 80 亿元的集成电路生产企业减按 15%税率征收企业所得税（填写 A107042）</t>
  </si>
  <si>
    <t>九、线宽小于 0.25 微米的集成电路生产企业减免企业所得税（填写 A107042）</t>
  </si>
  <si>
    <t>十、投资额超过 80 亿元的集成电路生产企业减免企业所得税（填写 A107042）</t>
  </si>
  <si>
    <t>十一、新办集成电路设计企业减免企业所得税（填写 A107042）</t>
  </si>
  <si>
    <t>十二、国家规划布局内集成电路设计企业可减按 10%的税率征收企业所得税（填写 A107042）</t>
  </si>
  <si>
    <t>十三、符合条件的软件企业减免企业所得税（填写 A107042）</t>
  </si>
  <si>
    <t>十四、国家规划布局内重点软件企业可减按 10%的税率征收企业所得税（填写 A107042）</t>
  </si>
  <si>
    <t>十五、符合条件的集成电路封装测试企业定期减免企业所得税（填写 A107042）</t>
  </si>
  <si>
    <t>十六、符合条件的集成电路关键专用材料生产企业、集成电路专用设备生产企业定期减免企业所得税（填写 A107042）</t>
  </si>
  <si>
    <t>十七、经营性文化事业单位转制为企业的免征企业所得税</t>
  </si>
  <si>
    <t>十八、符合条件的生产和装配伤残人员专门用品企业免征企业所得税</t>
  </si>
  <si>
    <t>十九、技术先进型服务企业（服务外包类）减按 15%的税率征收企业所得税</t>
  </si>
  <si>
    <t>二十、技术先进型服务企业（服务贸易类）减按 15%的税率征收企业所得税</t>
  </si>
  <si>
    <r>
      <rPr>
        <sz val="10"/>
        <color theme="1"/>
        <rFont val="宋体"/>
        <charset val="134"/>
      </rPr>
      <t>二十一、设在西部地区的鼓励类产业企业减按 15%的税率征收企业所得税(主营业务收入占比</t>
    </r>
    <r>
      <rPr>
        <u/>
        <sz val="10"/>
        <color indexed="8"/>
        <rFont val="宋体"/>
        <charset val="134"/>
      </rPr>
      <t>____%</t>
    </r>
    <r>
      <rPr>
        <sz val="10"/>
        <color indexed="8"/>
        <rFont val="宋体"/>
        <charset val="134"/>
      </rPr>
      <t>)</t>
    </r>
  </si>
  <si>
    <t>二十二、新疆困难地区新办企业定期减免企业所得税</t>
  </si>
  <si>
    <t>二十三、新疆喀什、霍尔果斯特殊经济开发区新办企业定期免征企业所得税</t>
  </si>
  <si>
    <t>二十四、广东横琴、福建平潭、深圳前海、广东南沙等地区的鼓励类产业企业减按15%税率征收企业所得税（24.1+24.2+24.3+24.4）</t>
  </si>
  <si>
    <t>（一）横琴粤澳深度合作区的鼓励类产业企业减按15%税率征收企业所得税</t>
  </si>
  <si>
    <t>（二）平潭综合实验区的鼓励类产业企业减按15%税率征收企业所得税</t>
  </si>
  <si>
    <t>（三）前海深港现代服务业合作区的鼓励类产业企业减按15%税率征收企业所得税</t>
  </si>
  <si>
    <t>（四）南沙先行启动区的鼓励类产业企业减按15%税率征收企业所得税</t>
  </si>
  <si>
    <t>二十五、北京冬奥组委、北京冬奥会测试赛赛事组委会免征企业所得税</t>
  </si>
  <si>
    <t>二十六、线宽小于 130 纳米（含）的集成电路生产企业减免企业所得税（原政策，填写 A107042）</t>
  </si>
  <si>
    <t>二十七、线宽小于 65 纳米（含）或投资额超过 150 亿元的集成电路生产企业减免企业所得税（原政策，填写 A107042）</t>
  </si>
  <si>
    <t>二十八、其他（28.1+28.2+28.3+28.4+28.5+28.6）</t>
  </si>
  <si>
    <t>（一）从事污染防治的第三方企业减按 15%的税率征收企业所得税</t>
  </si>
  <si>
    <t>（二）上海自贸试验区临港新片区的重点产业企业减按 15%的税率征收企业所得税</t>
  </si>
  <si>
    <t>（三）海南自由贸易港鼓励类企业减按 15%税率征收企业所得税</t>
  </si>
  <si>
    <t>（四）国家鼓励的集成电路和软件企业减免企业所得税政策（28.4.1+…+28.4.10）</t>
  </si>
  <si>
    <t>28.4.1</t>
  </si>
  <si>
    <t xml:space="preserve">        1.线宽小于 28 纳米（含）集成电路生产企业减免企业所得税（填写 A107042）</t>
  </si>
  <si>
    <t>28.4.2</t>
  </si>
  <si>
    <t xml:space="preserve">        2.线宽小于 65 纳米（含）集成电路生产企业减免企业所得税（填写 A107042）</t>
  </si>
  <si>
    <t>28.4.3</t>
  </si>
  <si>
    <t xml:space="preserve">        3.线宽小于 130 纳米（含）集成电路生产企业减免企业所得税（填写 A107042）</t>
  </si>
  <si>
    <t>28.4.4</t>
  </si>
  <si>
    <t xml:space="preserve">        4.集成电路设计业减免企业所得税（填写 A107042）</t>
  </si>
  <si>
    <t>28.4.5</t>
  </si>
  <si>
    <t xml:space="preserve">        5.重点集成电路设计企业减免企业所得税（填写 A107042）</t>
  </si>
  <si>
    <t>28.4.6</t>
  </si>
  <si>
    <t xml:space="preserve">        6.集成电路装备企业减免企业所得税（填写 A107042）</t>
  </si>
  <si>
    <t>28.4.7</t>
  </si>
  <si>
    <t xml:space="preserve">        7.集成电路材料企业减免企业所得税（填写 A107042）</t>
  </si>
  <si>
    <t>28.4.8</t>
  </si>
  <si>
    <t xml:space="preserve">        8.集成电路封装、测试企业减免企业所得税（填写 A107042）</t>
  </si>
  <si>
    <t>28.4.9</t>
  </si>
  <si>
    <t xml:space="preserve">        9.软件企业减免企业所得税（填写 A107042）</t>
  </si>
  <si>
    <t>28.4.10</t>
  </si>
  <si>
    <t xml:space="preserve">        10.重点软件企业减免企业所得税（填写 A107042）</t>
  </si>
  <si>
    <t>（五）其他 1</t>
  </si>
  <si>
    <t>（六）其他 2</t>
  </si>
  <si>
    <t>二十九、减：项目所得额按法定税率减半征收企业所得税叠加享受减免税优惠</t>
  </si>
  <si>
    <t>三十、支持和促进重点群体创业就业企业限额减征企业所得税(30.1+30.2)</t>
  </si>
  <si>
    <t>（一）企业招用建档立卡贫困人口就业扣减企业所得税</t>
  </si>
  <si>
    <t>（二）企业招用登记失业半年以上人员就业扣减企业所得税</t>
  </si>
  <si>
    <t>三十一、扶持自主就业退役士兵创业就业企业限额减征企业所得税</t>
  </si>
  <si>
    <t>三十二、符合条件的公司型创投企业按照企业年末个人股东持股比例减免企业所得税（个人股东持股比例____%）</t>
  </si>
  <si>
    <t>合计（1+2+…+28-29+30+31+32）</t>
  </si>
  <si>
    <t>A107041                  高新技术企业优惠情况及明细表</t>
  </si>
  <si>
    <t>税收优惠基本信息</t>
  </si>
  <si>
    <t>企业主要产品（服务）发挥核心支持作用的技术所属范围</t>
  </si>
  <si>
    <t>国家重点支持的高新技术领域</t>
  </si>
  <si>
    <t>一级领域</t>
  </si>
  <si>
    <t>二级领域</t>
  </si>
  <si>
    <t>三级领域</t>
  </si>
  <si>
    <t>税收优惠有关情况</t>
  </si>
  <si>
    <t>收入指标</t>
  </si>
  <si>
    <r>
      <rPr>
        <sz val="10"/>
        <color theme="1"/>
        <rFont val="宋体"/>
        <charset val="134"/>
      </rPr>
      <t>一、本年高新技术产品（服务）收入（5+6</t>
    </r>
    <r>
      <rPr>
        <sz val="10"/>
        <color indexed="8"/>
        <rFont val="宋体"/>
        <charset val="134"/>
      </rPr>
      <t>）</t>
    </r>
  </si>
  <si>
    <t xml:space="preserve">    其中：产品（服务）收入</t>
  </si>
  <si>
    <t xml:space="preserve">         技术性收入</t>
  </si>
  <si>
    <t>二、本年企业总收入(8-9)</t>
  </si>
  <si>
    <t xml:space="preserve">    其中：收入总额</t>
  </si>
  <si>
    <t xml:space="preserve">         不征税收入</t>
  </si>
  <si>
    <r>
      <rPr>
        <sz val="10"/>
        <color theme="1"/>
        <rFont val="宋体"/>
        <charset val="134"/>
      </rPr>
      <t>三、本年高新技术产品（服务）收入占企业总收入的比例（</t>
    </r>
    <r>
      <rPr>
        <sz val="10"/>
        <color indexed="8"/>
        <rFont val="宋体"/>
        <charset val="134"/>
      </rPr>
      <t>4÷7）</t>
    </r>
  </si>
  <si>
    <t>人员指标</t>
  </si>
  <si>
    <t>四、本年科技人员数</t>
  </si>
  <si>
    <t>五、本年职工总数</t>
  </si>
  <si>
    <r>
      <rPr>
        <sz val="10"/>
        <color theme="1"/>
        <rFont val="宋体"/>
        <charset val="134"/>
      </rPr>
      <t>六、本年科技人员占企业当年职工总数的比例（11</t>
    </r>
    <r>
      <rPr>
        <sz val="10"/>
        <color indexed="8"/>
        <rFont val="宋体"/>
        <charset val="134"/>
      </rPr>
      <t>÷</t>
    </r>
    <r>
      <rPr>
        <sz val="10"/>
        <color indexed="8"/>
        <rFont val="宋体"/>
        <charset val="134"/>
      </rPr>
      <t>12</t>
    </r>
    <r>
      <rPr>
        <sz val="10"/>
        <color indexed="8"/>
        <rFont val="宋体"/>
        <charset val="134"/>
      </rPr>
      <t>）</t>
    </r>
  </si>
  <si>
    <t>研发费用指标</t>
  </si>
  <si>
    <t>高新研发费用归集年度</t>
  </si>
  <si>
    <r>
      <rPr>
        <sz val="10"/>
        <color theme="1"/>
        <rFont val="宋体"/>
        <charset val="134"/>
      </rPr>
      <t>七、归集的高新研发费用金额（16+25</t>
    </r>
    <r>
      <rPr>
        <sz val="10"/>
        <color indexed="8"/>
        <rFont val="宋体"/>
        <charset val="134"/>
      </rPr>
      <t>）</t>
    </r>
  </si>
  <si>
    <r>
      <rPr>
        <sz val="10"/>
        <color theme="1"/>
        <rFont val="宋体"/>
        <charset val="134"/>
      </rPr>
      <t>（一）内部研究开发投入(17+</t>
    </r>
    <r>
      <rPr>
        <sz val="10"/>
        <color indexed="8"/>
        <rFont val="宋体"/>
        <charset val="134"/>
      </rPr>
      <t>…</t>
    </r>
    <r>
      <rPr>
        <sz val="10"/>
        <color indexed="8"/>
        <rFont val="宋体"/>
        <charset val="134"/>
      </rPr>
      <t>+22+24)</t>
    </r>
  </si>
  <si>
    <t>1.人员人工费用</t>
  </si>
  <si>
    <t>2.直接投入费用</t>
  </si>
  <si>
    <t>3.折旧费用与长期待摊费用</t>
  </si>
  <si>
    <t>4.无形资产摊销费用</t>
  </si>
  <si>
    <t>5.设计费用</t>
  </si>
  <si>
    <t>6.装备调试费与实验费用</t>
  </si>
  <si>
    <t>7.其他费用</t>
  </si>
  <si>
    <t>其中：可计入研发费用的其他费用</t>
  </si>
  <si>
    <r>
      <rPr>
        <sz val="10"/>
        <color theme="1"/>
        <rFont val="宋体"/>
        <charset val="134"/>
      </rPr>
      <t>（二）委托外部研发费用[(26+28)</t>
    </r>
    <r>
      <rPr>
        <sz val="10"/>
        <color indexed="8"/>
        <rFont val="宋体"/>
        <charset val="134"/>
      </rPr>
      <t>×</t>
    </r>
    <r>
      <rPr>
        <sz val="10"/>
        <color indexed="8"/>
        <rFont val="宋体"/>
        <charset val="134"/>
      </rPr>
      <t>80%]</t>
    </r>
  </si>
  <si>
    <t>1.境内的外部研发费</t>
  </si>
  <si>
    <t>2.境外的外部研发费</t>
  </si>
  <si>
    <t xml:space="preserve">             其中：可计入研发费用的境外的外部研发费</t>
  </si>
  <si>
    <t>八、销售（营业）收入</t>
  </si>
  <si>
    <r>
      <rPr>
        <sz val="10"/>
        <color theme="1"/>
        <rFont val="宋体"/>
        <charset val="134"/>
      </rPr>
      <t>九、三年研发费用占销售（营业）收入的比例（15</t>
    </r>
    <r>
      <rPr>
        <sz val="10"/>
        <color indexed="8"/>
        <rFont val="宋体"/>
        <charset val="134"/>
      </rPr>
      <t>行4</t>
    </r>
    <r>
      <rPr>
        <sz val="10"/>
        <color indexed="8"/>
        <rFont val="宋体"/>
        <charset val="134"/>
      </rPr>
      <t>列÷29</t>
    </r>
    <r>
      <rPr>
        <sz val="10"/>
        <color indexed="8"/>
        <rFont val="宋体"/>
        <charset val="134"/>
      </rPr>
      <t>行4</t>
    </r>
    <r>
      <rPr>
        <sz val="10"/>
        <color indexed="8"/>
        <rFont val="宋体"/>
        <charset val="134"/>
      </rPr>
      <t>列）</t>
    </r>
  </si>
  <si>
    <t>减免税额</t>
  </si>
  <si>
    <t>十、国家需要重点扶持的高新技术企业减征企业所得税</t>
  </si>
  <si>
    <t>十一、经济特区和上海浦东新区新设立的高新技术企业定期减免税额</t>
  </si>
  <si>
    <t>A107042             软件、集成电路企业优惠情况及明细表</t>
  </si>
  <si>
    <t>选择适用优惠政策</t>
  </si>
  <si>
    <t>□延续适用原有优惠政策</t>
  </si>
  <si>
    <t>□适用新出台优惠政策</t>
  </si>
  <si>
    <t>减免方式 1</t>
  </si>
  <si>
    <t>获利年度\开始计算优惠期年度 1</t>
  </si>
  <si>
    <r>
      <rPr>
        <sz val="10"/>
        <color theme="1"/>
        <rFont val="宋体"/>
        <charset val="134"/>
      </rPr>
      <t xml:space="preserve">减免方式 </t>
    </r>
    <r>
      <rPr>
        <sz val="10"/>
        <color indexed="8"/>
        <rFont val="宋体"/>
        <charset val="134"/>
      </rPr>
      <t>2</t>
    </r>
  </si>
  <si>
    <t>获利年度\开始计算优惠期年度 2</t>
  </si>
  <si>
    <t>一、企业本年月平均职工总人数</t>
  </si>
  <si>
    <r>
      <rPr>
        <sz val="10"/>
        <color theme="1"/>
        <rFont val="宋体"/>
        <charset val="134"/>
      </rPr>
      <t xml:space="preserve">    其中：签订劳动合同关系且具有大学专</t>
    </r>
    <r>
      <rPr>
        <sz val="10"/>
        <color indexed="8"/>
        <rFont val="宋体"/>
        <charset val="134"/>
      </rPr>
      <t>\</t>
    </r>
    <r>
      <rPr>
        <sz val="10"/>
        <color indexed="8"/>
        <rFont val="宋体"/>
        <charset val="134"/>
      </rPr>
      <t>本科以上学历的职工人数</t>
    </r>
  </si>
  <si>
    <t xml:space="preserve">          研究开发人员人数</t>
  </si>
  <si>
    <t>二、研发费用总额</t>
  </si>
  <si>
    <t xml:space="preserve">    其中：企业在中国境内发生的研发费用金额</t>
  </si>
  <si>
    <t>三、企业收入总额</t>
  </si>
  <si>
    <t>四、符合条件的销售（营业）收入</t>
  </si>
  <si>
    <t xml:space="preserve">    其中：自主设计、自主开发销售及服务收入</t>
  </si>
  <si>
    <t>知识产权指标</t>
  </si>
  <si>
    <t>五、拥有核心关键技术和属于本企业的知识产权总数</t>
  </si>
  <si>
    <t xml:space="preserve">    其中：发明专利</t>
  </si>
  <si>
    <r>
      <rPr>
        <sz val="10"/>
        <color theme="1"/>
        <rFont val="宋体"/>
        <charset val="134"/>
      </rPr>
      <t xml:space="preserve"> </t>
    </r>
    <r>
      <rPr>
        <sz val="10"/>
        <color indexed="8"/>
        <rFont val="宋体"/>
        <charset val="134"/>
      </rPr>
      <t xml:space="preserve">         </t>
    </r>
    <r>
      <rPr>
        <sz val="10"/>
        <color indexed="8"/>
        <rFont val="宋体"/>
        <charset val="134"/>
      </rPr>
      <t>集成电路布图设计登记</t>
    </r>
  </si>
  <si>
    <r>
      <rPr>
        <sz val="10"/>
        <color theme="1"/>
        <rFont val="宋体"/>
        <charset val="134"/>
      </rPr>
      <t xml:space="preserve">          </t>
    </r>
    <r>
      <rPr>
        <sz val="10"/>
        <color indexed="8"/>
        <rFont val="宋体"/>
        <charset val="134"/>
      </rPr>
      <t>计算机</t>
    </r>
    <r>
      <rPr>
        <sz val="10"/>
        <color indexed="8"/>
        <rFont val="宋体"/>
        <charset val="134"/>
      </rPr>
      <t xml:space="preserve"> </t>
    </r>
    <r>
      <rPr>
        <sz val="10"/>
        <color indexed="8"/>
        <rFont val="宋体"/>
        <charset val="134"/>
      </rPr>
      <t>软件著作权</t>
    </r>
  </si>
  <si>
    <t>业务类型及领域</t>
  </si>
  <si>
    <t>是否从事 8 英寸及以下集成电路生产</t>
  </si>
  <si>
    <r>
      <rPr>
        <sz val="11"/>
        <color indexed="8"/>
        <rFont val="宋体"/>
        <charset val="134"/>
      </rPr>
      <t>□是</t>
    </r>
    <r>
      <rPr>
        <sz val="11"/>
        <color indexed="8"/>
        <rFont val="Times New Roman"/>
        <charset val="134"/>
      </rPr>
      <t xml:space="preserve">   </t>
    </r>
    <r>
      <rPr>
        <sz val="11"/>
        <color indexed="8"/>
        <rFont val="宋体"/>
        <charset val="134"/>
      </rPr>
      <t>□否</t>
    </r>
  </si>
  <si>
    <t>是否按照开发、销售嵌入式软件企业条件享受政策</t>
  </si>
  <si>
    <t>重点集成电路设计领域和重点软件领域</t>
  </si>
  <si>
    <t>请选择所属领域</t>
  </si>
  <si>
    <t>A107050                                  税额抵免优惠明细表</t>
  </si>
  <si>
    <t>本年抵免前应纳税额</t>
  </si>
  <si>
    <t>本年允许抵免的专用设备投资额</t>
  </si>
  <si>
    <t>本年可抵免税额</t>
  </si>
  <si>
    <t>以前年度已抵免额</t>
  </si>
  <si>
    <t>本年实际抵免的各年度税额</t>
  </si>
  <si>
    <t>可结转以后年度抵免的税额</t>
  </si>
  <si>
    <t>小计</t>
  </si>
  <si>
    <t>4（3×10%）</t>
  </si>
  <si>
    <t>10（5+…+9）</t>
  </si>
  <si>
    <t>12（4-10-11）</t>
  </si>
  <si>
    <t>本年实际抵免税额合计</t>
  </si>
  <si>
    <t>可结转以后年度抵免的税额合计</t>
  </si>
  <si>
    <t xml:space="preserve">专用设备投资情况
</t>
  </si>
  <si>
    <t>本年允许抵免的环境保护专用设备投资额</t>
  </si>
  <si>
    <t>本年允许抵免节能节水的专用设备投资额</t>
  </si>
  <si>
    <t>本年允许抵免的安全生产专用设备投资额</t>
  </si>
  <si>
    <t>A108000                                          境外所得税收抵免明细表</t>
  </si>
  <si>
    <t>国家（地区）</t>
  </si>
  <si>
    <t>境外税前所得</t>
  </si>
  <si>
    <t>境外所得纳税调整后所得</t>
  </si>
  <si>
    <t>弥补境外以前年度亏损</t>
  </si>
  <si>
    <t>境外应纳税所得额</t>
  </si>
  <si>
    <t>抵减境内亏损</t>
  </si>
  <si>
    <t>抵减境内亏损后的境外应纳税所得额</t>
  </si>
  <si>
    <t>税率</t>
  </si>
  <si>
    <t>境外所得应纳税额</t>
  </si>
  <si>
    <t>境外所得可抵免税额</t>
  </si>
  <si>
    <t>境外所得抵免限额</t>
  </si>
  <si>
    <t>本年可抵免境外所得税额</t>
  </si>
  <si>
    <t>未超过境外所得税抵免限额的余额</t>
  </si>
  <si>
    <t>本年可抵免以前年度未抵免境外所得税额</t>
  </si>
  <si>
    <t>按简易办法计算</t>
  </si>
  <si>
    <t>境外所得抵免所得税额合计</t>
  </si>
  <si>
    <t>按低于12.5%的实际税率计算的抵免额</t>
  </si>
  <si>
    <t>按12.5%计算的抵免额</t>
  </si>
  <si>
    <t>按25%计算的抵免额</t>
  </si>
  <si>
    <t>5(3-4)</t>
  </si>
  <si>
    <t>7(5-6)</t>
  </si>
  <si>
    <t>9(7×8)</t>
  </si>
  <si>
    <t>13(11-12)</t>
  </si>
  <si>
    <t>18(15+16+17)</t>
  </si>
  <si>
    <t>19(12+14+18)</t>
  </si>
  <si>
    <r>
      <rPr>
        <b/>
        <sz val="14"/>
        <color theme="1"/>
        <rFont val="宋体"/>
        <charset val="134"/>
        <scheme val="minor"/>
      </rPr>
      <t xml:space="preserve">A108010                                                         </t>
    </r>
    <r>
      <rPr>
        <b/>
        <sz val="14"/>
        <color indexed="8"/>
        <rFont val="宋体"/>
        <charset val="134"/>
      </rPr>
      <t xml:space="preserve">    </t>
    </r>
    <r>
      <rPr>
        <b/>
        <sz val="14"/>
        <color indexed="8"/>
        <rFont val="宋体"/>
        <charset val="134"/>
      </rPr>
      <t xml:space="preserve"> </t>
    </r>
    <r>
      <rPr>
        <b/>
        <sz val="14"/>
        <color indexed="8"/>
        <rFont val="宋体"/>
        <charset val="134"/>
      </rPr>
      <t xml:space="preserve"> 境外所得纳税调整后所得明细表</t>
    </r>
  </si>
  <si>
    <t>境外税后所得</t>
  </si>
  <si>
    <t>境外所得可抵免的所得税额</t>
  </si>
  <si>
    <t>境外分支机构收入与支出纳税调整额</t>
  </si>
  <si>
    <t>境外分支机构调整分摊扣除的有关成本费用</t>
  </si>
  <si>
    <t>境外所得对应调整的相关成本费用支出</t>
  </si>
  <si>
    <t>其中：新增境外直接投资所得</t>
  </si>
  <si>
    <t>分支机构营业利润所得</t>
  </si>
  <si>
    <t>股息、红利等权益性投资所得</t>
  </si>
  <si>
    <t>利息所得</t>
  </si>
  <si>
    <t>租金所得</t>
  </si>
  <si>
    <t>特许权使用费所得</t>
  </si>
  <si>
    <t>财产转让所得</t>
  </si>
  <si>
    <t>其他所得</t>
  </si>
  <si>
    <t>直接缴纳的所得税额</t>
  </si>
  <si>
    <t>间接负担的所得税额</t>
  </si>
  <si>
    <t>享受税收饶让抵免税额</t>
  </si>
  <si>
    <t>新设境外分支机构所得</t>
  </si>
  <si>
    <t>新增境外直接投资相对应的股息所得</t>
  </si>
  <si>
    <t>境外享受免税政策的所得小计</t>
  </si>
  <si>
    <t>营业利润</t>
  </si>
  <si>
    <t>调整分摊扣除的有关成本费用</t>
  </si>
  <si>
    <t>纳税调整后所得</t>
  </si>
  <si>
    <t>境外所得税额</t>
  </si>
  <si>
    <t>对应的股息所得</t>
  </si>
  <si>
    <t>对应的股息境外所得税额</t>
  </si>
  <si>
    <t>9(2+…+8)</t>
  </si>
  <si>
    <t>13(10+11+12)</t>
  </si>
  <si>
    <t>14(9+10+11)</t>
  </si>
  <si>
    <t>18(14+15-16-17)</t>
  </si>
  <si>
    <t>22(19-20+21)</t>
  </si>
  <si>
    <t>26(22+24)</t>
  </si>
  <si>
    <t>A108020                             境外分支机构弥补亏损明细表</t>
  </si>
  <si>
    <r>
      <rPr>
        <sz val="10"/>
        <color theme="1"/>
        <rFont val="宋体"/>
        <charset val="134"/>
      </rPr>
      <t>国家</t>
    </r>
    <r>
      <rPr>
        <sz val="10"/>
        <color indexed="8"/>
        <rFont val="宋体"/>
        <charset val="134"/>
      </rPr>
      <t>(</t>
    </r>
    <r>
      <rPr>
        <sz val="10"/>
        <color indexed="8"/>
        <rFont val="宋体"/>
        <charset val="134"/>
      </rPr>
      <t>地区</t>
    </r>
    <r>
      <rPr>
        <sz val="10"/>
        <color indexed="8"/>
        <rFont val="宋体"/>
        <charset val="134"/>
      </rPr>
      <t>)</t>
    </r>
  </si>
  <si>
    <t>非实际亏损额的弥补</t>
  </si>
  <si>
    <t>实际亏损额的弥补</t>
  </si>
  <si>
    <t>以前年度结转尚未弥补的非实际亏损额</t>
  </si>
  <si>
    <t>本年发生的非实际亏损额</t>
  </si>
  <si>
    <t>本年弥补的以前年度非实际亏损额</t>
  </si>
  <si>
    <t>结转以后年度弥补的非实际亏损额</t>
  </si>
  <si>
    <t>以前年度结转尚未弥补的实际亏损额</t>
  </si>
  <si>
    <t>本年发生的实际亏损额</t>
  </si>
  <si>
    <t>本年弥补的以前年度实际亏损额</t>
  </si>
  <si>
    <t>结转以后年度弥补的实际亏损额</t>
  </si>
  <si>
    <t>5(2+3-4)</t>
  </si>
  <si>
    <t>A108030                                          跨年度结转抵免境外所得税明细表</t>
  </si>
  <si>
    <t>国家(地区)</t>
  </si>
  <si>
    <t>前五年境外所得已缴所得税未抵免余额</t>
  </si>
  <si>
    <t>本年实际抵免以前年度未抵免的境外已缴所得税额</t>
  </si>
  <si>
    <t>结转以后年度抵免的境外所得已缴所得税额</t>
  </si>
  <si>
    <t>前五年</t>
  </si>
  <si>
    <t>前四年</t>
  </si>
  <si>
    <t>前三年</t>
  </si>
  <si>
    <t>前二年</t>
  </si>
  <si>
    <t>前一年</t>
  </si>
  <si>
    <t>7(2+…+6)</t>
  </si>
  <si>
    <t>13(8+…+12)</t>
  </si>
  <si>
    <t>14(3-9)</t>
  </si>
  <si>
    <t>15(4-10)</t>
  </si>
  <si>
    <t>16(5-11)</t>
  </si>
  <si>
    <t>17(6-12)</t>
  </si>
  <si>
    <t>19(14+…+18)</t>
  </si>
  <si>
    <t>A109000       跨地区经营汇总纳税企业年度分摊企业所得税明细表</t>
  </si>
  <si>
    <t>一、实际应纳所得税额</t>
  </si>
  <si>
    <t>减：境外所得应纳所得税额</t>
  </si>
  <si>
    <t>加：境外所得抵免所得税额</t>
  </si>
  <si>
    <t>二、用于分摊的本年实际应纳所得税额（1-2+3）</t>
  </si>
  <si>
    <t>三、本年累计已预分、已分摊所得税额（6+7+8+9）</t>
  </si>
  <si>
    <t>（一）总机构直接管理建筑项目部已预分所得税额</t>
  </si>
  <si>
    <t>（二）总机构已分摊所得税额</t>
  </si>
  <si>
    <t>（三）财政集中已分配所得税额</t>
  </si>
  <si>
    <t>（四）分支机构已分摊所得税额</t>
  </si>
  <si>
    <t xml:space="preserve">            其中：总机构主体生产经营部门已分摊所得税额</t>
  </si>
  <si>
    <t>四、本年度应分摊的应补（退）的所得税额（4-5）</t>
  </si>
  <si>
    <t>（一）总机构分摊本年应补（退）的所得税额（11×总机构分摊比例）</t>
  </si>
  <si>
    <t>（二）财政集中分配本年应补（退）的所得税额（11×财政集中分配比例）</t>
  </si>
  <si>
    <t>（三）分支机构分摊本年应补（退）的所得税额（11×分支机构分摊比例）</t>
  </si>
  <si>
    <t xml:space="preserve">            其中：总机构主体生产经营部门分摊本年应补（退）的所得税额（11×总机构主体生产经营部门分摊比例）</t>
  </si>
  <si>
    <t>五、境外所得抵免后的应纳所得税额（2-3）</t>
  </si>
  <si>
    <t>六、总机构本年应补（退）所得税额（12+13+15+16）</t>
  </si>
  <si>
    <t>七、总机构应享受民族地方优惠金额[（7+10+12+15+16）×40%×减征幅度]</t>
  </si>
  <si>
    <t>总机构全年累计已享受民族地方优惠金额</t>
  </si>
  <si>
    <t>总机构因民族地方优惠调整分配金额（18-19）</t>
  </si>
  <si>
    <t>八、总机构本年实际应补（退）所得税额（17-20)</t>
  </si>
  <si>
    <t>A109010                               企业所得税汇总纳税分支机构所得税分配表</t>
  </si>
  <si>
    <t>税款所属期间：       年    月    日至      年    月    日</t>
  </si>
  <si>
    <r>
      <rPr>
        <sz val="10"/>
        <color theme="1"/>
        <rFont val="宋体"/>
        <charset val="134"/>
      </rPr>
      <t>总机构名称（盖章）</t>
    </r>
    <r>
      <rPr>
        <sz val="12"/>
        <color indexed="8"/>
        <rFont val="Times New Roman"/>
        <charset val="134"/>
      </rPr>
      <t xml:space="preserve">:                                                                   </t>
    </r>
  </si>
  <si>
    <r>
      <rPr>
        <sz val="10"/>
        <color theme="1"/>
        <rFont val="宋体"/>
        <charset val="134"/>
      </rPr>
      <t>总</t>
    </r>
    <r>
      <rPr>
        <sz val="10"/>
        <color indexed="8"/>
        <rFont val="宋体"/>
        <charset val="134"/>
      </rPr>
      <t>机构统一社会信用代码（纳税人识别号）</t>
    </r>
    <r>
      <rPr>
        <sz val="10"/>
        <color indexed="8"/>
        <rFont val="宋体"/>
        <charset val="134"/>
      </rPr>
      <t>：</t>
    </r>
  </si>
  <si>
    <t>金额单位: 元（列至角分）</t>
  </si>
  <si>
    <t>应纳所得税额</t>
  </si>
  <si>
    <t>总机构分摊所得税额</t>
  </si>
  <si>
    <t xml:space="preserve"> 总机构财政集中分配所得税额</t>
  </si>
  <si>
    <t>分支机构分摊所得税额</t>
  </si>
  <si>
    <t>分支机构情况</t>
  </si>
  <si>
    <t>分支机构统一社会信用代码 （纳税人识别号）</t>
  </si>
  <si>
    <t>分支机构名称</t>
  </si>
  <si>
    <t>三项因素</t>
  </si>
  <si>
    <t>分配比例</t>
  </si>
  <si>
    <t>分配所得税额</t>
  </si>
  <si>
    <t>营业收入</t>
  </si>
  <si>
    <t>职工薪酬</t>
  </si>
  <si>
    <t>资产总额</t>
  </si>
  <si>
    <r>
      <rPr>
        <sz val="10"/>
        <color indexed="8"/>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</si>
</sst>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5">
    <font>
      <sz val="11"/>
      <color theme="1"/>
      <name val="宋体"/>
      <charset val="134"/>
      <scheme val="minor"/>
    </font>
    <font>
      <sz val="10"/>
      <color theme="1"/>
      <name val="宋体"/>
      <charset val="134"/>
      <scheme val="minor"/>
    </font>
    <font>
      <b/>
      <sz val="14"/>
      <color theme="1"/>
      <name val="宋体"/>
      <charset val="134"/>
      <scheme val="minor"/>
    </font>
    <font>
      <sz val="14"/>
      <color theme="1"/>
      <name val="宋体"/>
      <charset val="134"/>
      <scheme val="minor"/>
    </font>
    <font>
      <sz val="10"/>
      <color theme="1"/>
      <name val="宋体"/>
      <charset val="134"/>
    </font>
    <font>
      <sz val="10"/>
      <color theme="1"/>
      <name val="Times New Roman"/>
      <charset val="134"/>
    </font>
    <font>
      <sz val="11"/>
      <color theme="1"/>
      <name val="Times New Roman"/>
      <charset val="134"/>
    </font>
    <font>
      <b/>
      <sz val="11"/>
      <color theme="1"/>
      <name val="宋体"/>
      <charset val="134"/>
    </font>
    <font>
      <b/>
      <sz val="10"/>
      <color theme="1"/>
      <name val="宋体"/>
      <charset val="134"/>
    </font>
    <font>
      <sz val="11"/>
      <color theme="1"/>
      <name val="宋体"/>
      <charset val="134"/>
    </font>
    <font>
      <sz val="12"/>
      <color theme="1"/>
      <name val="宋体"/>
      <charset val="134"/>
    </font>
    <font>
      <sz val="9"/>
      <color theme="1"/>
      <name val="宋体"/>
      <charset val="134"/>
      <scheme val="minor"/>
    </font>
    <font>
      <sz val="10"/>
      <color theme="1"/>
      <name val="宋体"/>
      <charset val="134"/>
      <scheme val="minor"/>
    </font>
    <font>
      <sz val="11"/>
      <color rgb="FFFF0000"/>
      <name val="宋体"/>
      <charset val="134"/>
      <scheme val="minor"/>
    </font>
    <font>
      <sz val="10"/>
      <color theme="1"/>
      <name val="宋体"/>
      <charset val="134"/>
    </font>
    <font>
      <sz val="10"/>
      <color rgb="FF000000"/>
      <name val="宋体"/>
      <charset val="134"/>
    </font>
    <font>
      <sz val="11"/>
      <color rgb="FF000000"/>
      <name val="Times New Roman"/>
      <charset val="134"/>
    </font>
    <font>
      <sz val="10"/>
      <color rgb="FF000000"/>
      <name val="Times New Roman"/>
      <charset val="134"/>
    </font>
    <font>
      <sz val="10"/>
      <color indexed="8"/>
      <name val="宋体"/>
      <charset val="134"/>
    </font>
    <font>
      <sz val="9"/>
      <color theme="1"/>
      <name val="宋体"/>
      <charset val="134"/>
    </font>
    <font>
      <sz val="11"/>
      <color rgb="FF000000"/>
      <name val="宋体"/>
      <charset val="134"/>
    </font>
    <font>
      <sz val="11"/>
      <color theme="1"/>
      <name val="Arial"/>
      <charset val="134"/>
    </font>
    <font>
      <b/>
      <sz val="16"/>
      <color theme="1"/>
      <name val="宋体"/>
      <charset val="134"/>
      <scheme val="minor"/>
    </font>
    <font>
      <sz val="16"/>
      <color theme="1"/>
      <name val="宋体"/>
      <charset val="134"/>
      <scheme val="minor"/>
    </font>
    <font>
      <sz val="10.5"/>
      <color theme="1"/>
      <name val="宋体"/>
      <charset val="134"/>
      <scheme val="minor"/>
    </font>
    <font>
      <u/>
      <sz val="11"/>
      <color rgb="FF800080"/>
      <name val="宋体"/>
      <charset val="134"/>
      <scheme val="minor"/>
    </font>
    <font>
      <b/>
      <sz val="11"/>
      <color theme="1"/>
      <name val="宋体"/>
      <charset val="134"/>
      <scheme val="minor"/>
    </font>
    <font>
      <b/>
      <sz val="14"/>
      <color theme="1"/>
      <name val="宋体"/>
      <charset val="134"/>
    </font>
    <font>
      <u/>
      <sz val="10"/>
      <color theme="1"/>
      <name val="宋体"/>
      <charset val="134"/>
    </font>
    <font>
      <sz val="18"/>
      <color theme="1"/>
      <name val="方正小标宋简体"/>
      <charset val="134"/>
    </font>
    <font>
      <b/>
      <sz val="12"/>
      <color theme="1"/>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Times New Roman"/>
      <charset val="134"/>
    </font>
    <font>
      <sz val="10"/>
      <color indexed="8"/>
      <name val="宋体"/>
      <charset val="134"/>
    </font>
    <font>
      <b/>
      <sz val="14"/>
      <color theme="1"/>
      <name val="宋体"/>
      <charset val="134"/>
      <scheme val="minor"/>
    </font>
    <font>
      <b/>
      <sz val="14"/>
      <color indexed="8"/>
      <name val="宋体"/>
      <charset val="134"/>
    </font>
    <font>
      <sz val="11"/>
      <color indexed="8"/>
      <name val="宋体"/>
      <charset val="134"/>
    </font>
    <font>
      <sz val="11"/>
      <color indexed="8"/>
      <name val="Times New Roman"/>
      <charset val="134"/>
    </font>
    <font>
      <u/>
      <sz val="10"/>
      <color indexed="8"/>
      <name val="宋体"/>
      <charset val="134"/>
    </font>
    <font>
      <b/>
      <sz val="14"/>
      <color theme="1"/>
      <name val="宋体"/>
      <charset val="134"/>
    </font>
    <font>
      <b/>
      <sz val="14"/>
      <color indexed="8"/>
      <name val="Arial"/>
      <charset val="134"/>
    </font>
    <font>
      <u/>
      <sz val="10"/>
      <color theme="1"/>
      <name val="宋体"/>
      <charset val="134"/>
    </font>
    <font>
      <b/>
      <sz val="12"/>
      <color indexed="8"/>
      <name val="宋体"/>
      <charset val="134"/>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7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2" borderId="0" applyNumberFormat="0" applyBorder="0" applyAlignment="0" applyProtection="0">
      <alignment vertical="center"/>
    </xf>
    <xf numFmtId="0" fontId="33" fillId="3" borderId="7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4" borderId="0" applyNumberFormat="0" applyBorder="0" applyAlignment="0" applyProtection="0">
      <alignment vertical="center"/>
    </xf>
    <xf numFmtId="0" fontId="34" fillId="5" borderId="0" applyNumberFormat="0" applyBorder="0" applyAlignment="0" applyProtection="0">
      <alignment vertical="center"/>
    </xf>
    <xf numFmtId="43" fontId="35" fillId="0" borderId="0" applyFont="0" applyFill="0" applyBorder="0" applyAlignment="0" applyProtection="0">
      <alignment vertical="center"/>
    </xf>
    <xf numFmtId="0" fontId="36" fillId="6" borderId="0" applyNumberFormat="0" applyBorder="0" applyAlignment="0" applyProtection="0">
      <alignment vertical="center"/>
    </xf>
    <xf numFmtId="0" fontId="37" fillId="0" borderId="0" applyNumberFormat="0" applyFill="0" applyBorder="0" applyAlignment="0" applyProtection="0">
      <alignment vertical="center"/>
    </xf>
    <xf numFmtId="9" fontId="35"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7" borderId="72" applyNumberFormat="0" applyFont="0" applyAlignment="0" applyProtection="0">
      <alignment vertical="center"/>
    </xf>
    <xf numFmtId="0" fontId="36" fillId="8"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73" applyNumberFormat="0" applyFill="0" applyAlignment="0" applyProtection="0">
      <alignment vertical="center"/>
    </xf>
    <xf numFmtId="0" fontId="44" fillId="0" borderId="73" applyNumberFormat="0" applyFill="0" applyAlignment="0" applyProtection="0">
      <alignment vertical="center"/>
    </xf>
    <xf numFmtId="0" fontId="36" fillId="9" borderId="0" applyNumberFormat="0" applyBorder="0" applyAlignment="0" applyProtection="0">
      <alignment vertical="center"/>
    </xf>
    <xf numFmtId="0" fontId="39" fillId="0" borderId="74" applyNumberFormat="0" applyFill="0" applyAlignment="0" applyProtection="0">
      <alignment vertical="center"/>
    </xf>
    <xf numFmtId="0" fontId="36" fillId="10" borderId="0" applyNumberFormat="0" applyBorder="0" applyAlignment="0" applyProtection="0">
      <alignment vertical="center"/>
    </xf>
    <xf numFmtId="0" fontId="45" fillId="11" borderId="75" applyNumberFormat="0" applyAlignment="0" applyProtection="0">
      <alignment vertical="center"/>
    </xf>
    <xf numFmtId="0" fontId="46" fillId="11" borderId="71" applyNumberFormat="0" applyAlignment="0" applyProtection="0">
      <alignment vertical="center"/>
    </xf>
    <xf numFmtId="0" fontId="47" fillId="12" borderId="76" applyNumberFormat="0" applyAlignment="0" applyProtection="0">
      <alignment vertical="center"/>
    </xf>
    <xf numFmtId="0" fontId="32" fillId="13" borderId="0" applyNumberFormat="0" applyBorder="0" applyAlignment="0" applyProtection="0">
      <alignment vertical="center"/>
    </xf>
    <xf numFmtId="0" fontId="36" fillId="14" borderId="0" applyNumberFormat="0" applyBorder="0" applyAlignment="0" applyProtection="0">
      <alignment vertical="center"/>
    </xf>
    <xf numFmtId="0" fontId="48" fillId="0" borderId="77" applyNumberFormat="0" applyFill="0" applyAlignment="0" applyProtection="0">
      <alignment vertical="center"/>
    </xf>
    <xf numFmtId="0" fontId="49" fillId="0" borderId="78" applyNumberFormat="0" applyFill="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32" fillId="17" borderId="0" applyNumberFormat="0" applyBorder="0" applyAlignment="0" applyProtection="0">
      <alignment vertical="center"/>
    </xf>
    <xf numFmtId="0" fontId="36"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6" fillId="27" borderId="0" applyNumberFormat="0" applyBorder="0" applyAlignment="0" applyProtection="0">
      <alignment vertical="center"/>
    </xf>
    <xf numFmtId="0" fontId="32"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2" fillId="31" borderId="0" applyNumberFormat="0" applyBorder="0" applyAlignment="0" applyProtection="0">
      <alignment vertical="center"/>
    </xf>
    <xf numFmtId="0" fontId="36" fillId="32" borderId="0" applyNumberFormat="0" applyBorder="0" applyAlignment="0" applyProtection="0">
      <alignment vertical="center"/>
    </xf>
    <xf numFmtId="0" fontId="35" fillId="0" borderId="0">
      <alignment vertical="center"/>
    </xf>
  </cellStyleXfs>
  <cellXfs count="40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3" fontId="5" fillId="0" borderId="4" xfId="0" applyNumberFormat="1" applyFont="1" applyBorder="1" applyAlignment="1">
      <alignment horizontal="right" vertical="center" shrinkToFit="1"/>
    </xf>
    <xf numFmtId="43" fontId="5" fillId="0" borderId="5" xfId="0" applyNumberFormat="1" applyFont="1" applyBorder="1" applyAlignment="1">
      <alignment horizontal="right" vertical="center" shrinkToFit="1"/>
    </xf>
    <xf numFmtId="43" fontId="5" fillId="0" borderId="6" xfId="0" applyNumberFormat="1" applyFont="1" applyBorder="1" applyAlignment="1">
      <alignment horizontal="right"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vertical="center" wrapText="1"/>
    </xf>
    <xf numFmtId="43" fontId="5" fillId="0" borderId="8" xfId="0" applyNumberFormat="1" applyFont="1" applyBorder="1" applyAlignment="1">
      <alignment vertical="center" shrinkToFit="1"/>
    </xf>
    <xf numFmtId="10" fontId="5" fillId="0" borderId="8" xfId="0" applyNumberFormat="1" applyFont="1" applyBorder="1" applyAlignment="1">
      <alignment horizontal="right" vertical="center" shrinkToFit="1"/>
    </xf>
    <xf numFmtId="43" fontId="5" fillId="0" borderId="9" xfId="0" applyNumberFormat="1" applyFont="1" applyBorder="1" applyAlignment="1">
      <alignment horizontal="right" vertical="center" shrinkToFi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43" fontId="5" fillId="0" borderId="11" xfId="0" applyNumberFormat="1" applyFont="1" applyBorder="1" applyAlignment="1">
      <alignment vertical="center" shrinkToFit="1"/>
    </xf>
    <xf numFmtId="10" fontId="5" fillId="0" borderId="11" xfId="0" applyNumberFormat="1" applyFont="1" applyBorder="1" applyAlignment="1">
      <alignment horizontal="right" vertical="center" shrinkToFit="1"/>
    </xf>
    <xf numFmtId="43" fontId="5" fillId="0" borderId="12" xfId="0" applyNumberFormat="1" applyFont="1" applyBorder="1" applyAlignment="1">
      <alignment horizontal="right"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4" fillId="0" borderId="8" xfId="0" applyFont="1" applyBorder="1" applyAlignment="1">
      <alignment horizontal="left" vertical="center" wrapText="1"/>
    </xf>
    <xf numFmtId="43" fontId="6" fillId="0" borderId="9" xfId="0" applyNumberFormat="1" applyFont="1" applyBorder="1" applyAlignment="1">
      <alignment horizontal="center" vertical="center" shrinkToFit="1"/>
    </xf>
    <xf numFmtId="0" fontId="4" fillId="0" borderId="8" xfId="0" applyFont="1" applyBorder="1" applyAlignment="1">
      <alignment horizontal="left" vertical="center" wrapText="1" indent="2"/>
    </xf>
    <xf numFmtId="0" fontId="0" fillId="0" borderId="0" xfId="0" applyAlignment="1">
      <alignment horizontal="center" vertical="center"/>
    </xf>
    <xf numFmtId="0" fontId="4" fillId="0" borderId="8" xfId="0" applyFont="1" applyBorder="1" applyAlignment="1">
      <alignment vertical="center" wrapText="1"/>
    </xf>
    <xf numFmtId="43" fontId="6" fillId="0" borderId="9" xfId="0" applyNumberFormat="1" applyFont="1" applyBorder="1" applyAlignment="1">
      <alignment horizontal="left" vertical="center" shrinkToFit="1"/>
    </xf>
    <xf numFmtId="0" fontId="4" fillId="0" borderId="9" xfId="0" applyFont="1" applyBorder="1" applyAlignment="1">
      <alignment horizontal="right" vertical="center" wrapText="1"/>
    </xf>
    <xf numFmtId="0" fontId="4" fillId="0" borderId="8" xfId="0" applyFont="1" applyBorder="1" applyAlignment="1">
      <alignment horizontal="left" vertical="center" wrapText="1" indent="1"/>
    </xf>
    <xf numFmtId="0" fontId="4" fillId="0" borderId="11" xfId="0" applyFont="1" applyBorder="1" applyAlignment="1">
      <alignment horizontal="left" vertical="center" wrapText="1"/>
    </xf>
    <xf numFmtId="43" fontId="6" fillId="0" borderId="12" xfId="0" applyNumberFormat="1" applyFont="1" applyBorder="1" applyAlignment="1">
      <alignment horizontal="center" vertical="center" shrinkToFit="1"/>
    </xf>
    <xf numFmtId="43" fontId="6" fillId="0" borderId="8" xfId="0" applyNumberFormat="1" applyFont="1" applyBorder="1" applyAlignment="1">
      <alignment vertical="center" shrinkToFit="1"/>
    </xf>
    <xf numFmtId="0" fontId="4" fillId="0" borderId="11" xfId="0" applyFont="1" applyBorder="1" applyAlignment="1">
      <alignment horizontal="center" vertical="center" wrapText="1"/>
    </xf>
    <xf numFmtId="43" fontId="6" fillId="0" borderId="11" xfId="0" applyNumberFormat="1" applyFont="1" applyBorder="1" applyAlignment="1">
      <alignment vertical="center" shrinkToFit="1"/>
    </xf>
    <xf numFmtId="43" fontId="6" fillId="0" borderId="9" xfId="0" applyNumberFormat="1" applyFont="1" applyBorder="1" applyAlignment="1">
      <alignment vertical="center" shrinkToFit="1"/>
    </xf>
    <xf numFmtId="43" fontId="6" fillId="0" borderId="12" xfId="0" applyNumberFormat="1" applyFont="1" applyBorder="1" applyAlignment="1">
      <alignment vertical="center" shrinkToFit="1"/>
    </xf>
    <xf numFmtId="0" fontId="2" fillId="0" borderId="0" xfId="0" applyFont="1" applyAlignment="1">
      <alignment horizontal="center" vertical="center"/>
    </xf>
    <xf numFmtId="0" fontId="3" fillId="0" borderId="0" xfId="0" applyFo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wrapText="1"/>
    </xf>
    <xf numFmtId="43" fontId="5" fillId="0" borderId="9" xfId="0" applyNumberFormat="1" applyFont="1" applyBorder="1" applyAlignment="1">
      <alignment vertical="center" shrinkToFit="1"/>
    </xf>
    <xf numFmtId="43" fontId="5" fillId="0" borderId="12" xfId="0" applyNumberFormat="1" applyFont="1" applyBorder="1" applyAlignment="1">
      <alignment vertical="center" shrinkToFit="1"/>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Alignment="1">
      <alignment vertical="center" wrapText="1"/>
    </xf>
    <xf numFmtId="0" fontId="1" fillId="0" borderId="17" xfId="0" applyFont="1" applyBorder="1" applyAlignment="1">
      <alignment horizontal="center" vertical="center" wrapText="1"/>
    </xf>
    <xf numFmtId="9" fontId="6" fillId="0" borderId="8" xfId="0" applyNumberFormat="1" applyFont="1" applyBorder="1">
      <alignment vertical="center"/>
    </xf>
    <xf numFmtId="0" fontId="6" fillId="0" borderId="11" xfId="0" applyFont="1" applyBorder="1">
      <alignmen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xf>
    <xf numFmtId="0" fontId="6" fillId="0" borderId="8" xfId="0" applyFont="1" applyBorder="1" applyAlignment="1">
      <alignment vertical="center" shrinkToFit="1"/>
    </xf>
    <xf numFmtId="43" fontId="6" fillId="0" borderId="8" xfId="0" applyNumberFormat="1" applyFont="1" applyBorder="1" applyAlignment="1">
      <alignment horizontal="center" vertical="center" shrinkToFit="1"/>
    </xf>
    <xf numFmtId="0" fontId="1" fillId="0" borderId="8" xfId="0" applyFont="1" applyBorder="1" applyAlignment="1">
      <alignment horizontal="left" vertical="center"/>
    </xf>
    <xf numFmtId="0" fontId="1" fillId="0" borderId="11" xfId="0" applyFont="1" applyBorder="1" applyAlignment="1">
      <alignment horizontal="center" vertical="center" wrapText="1"/>
    </xf>
    <xf numFmtId="0" fontId="1" fillId="0" borderId="11" xfId="0" applyFont="1" applyBorder="1" applyAlignment="1">
      <alignment horizontal="left" vertical="center"/>
    </xf>
    <xf numFmtId="0" fontId="1" fillId="0" borderId="3" xfId="0" applyFont="1" applyBorder="1" applyAlignment="1">
      <alignment horizontal="center" vertical="center" wrapText="1"/>
    </xf>
    <xf numFmtId="0" fontId="6" fillId="0" borderId="8" xfId="0" applyFont="1" applyBorder="1">
      <alignment vertical="center"/>
    </xf>
    <xf numFmtId="0" fontId="6" fillId="0" borderId="9" xfId="0" applyFont="1" applyBorder="1">
      <alignment vertical="center"/>
    </xf>
    <xf numFmtId="0" fontId="6" fillId="0" borderId="12" xfId="0" applyFont="1" applyBorder="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left"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left" vertical="center" wrapText="1"/>
    </xf>
    <xf numFmtId="43" fontId="6" fillId="0" borderId="9" xfId="0" applyNumberFormat="1" applyFont="1" applyBorder="1" applyAlignment="1">
      <alignment horizontal="right" vertical="center" shrinkToFit="1"/>
    </xf>
    <xf numFmtId="43" fontId="9" fillId="0" borderId="9" xfId="0" applyNumberFormat="1" applyFont="1" applyBorder="1" applyAlignment="1">
      <alignment horizontal="right" vertical="center" shrinkToFit="1"/>
    </xf>
    <xf numFmtId="43" fontId="6" fillId="0" borderId="12" xfId="0" applyNumberFormat="1" applyFont="1" applyBorder="1" applyAlignment="1">
      <alignment horizontal="right" vertical="center" shrinkToFit="1"/>
    </xf>
    <xf numFmtId="0" fontId="10"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3" fontId="5" fillId="0" borderId="8" xfId="0" applyNumberFormat="1" applyFont="1" applyBorder="1" applyAlignment="1">
      <alignment horizontal="right" vertical="center" shrinkToFit="1"/>
    </xf>
    <xf numFmtId="0" fontId="4" fillId="0" borderId="8" xfId="0" applyFont="1" applyBorder="1" applyAlignment="1">
      <alignment horizontal="left" vertical="center" wrapText="1" indent="4"/>
    </xf>
    <xf numFmtId="0" fontId="4" fillId="0" borderId="8" xfId="0" applyFont="1" applyBorder="1" applyAlignment="1">
      <alignment horizontal="left" vertical="center" wrapText="1" indent="5"/>
    </xf>
    <xf numFmtId="0" fontId="8" fillId="0" borderId="3"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2" xfId="0" applyFont="1" applyBorder="1" applyAlignment="1">
      <alignment horizontal="justify" vertical="center" wrapText="1"/>
    </xf>
    <xf numFmtId="0" fontId="8" fillId="0" borderId="21" xfId="0" applyFont="1" applyBorder="1" applyAlignment="1">
      <alignment horizontal="center" vertical="center" wrapText="1"/>
    </xf>
    <xf numFmtId="43" fontId="5" fillId="0" borderId="9" xfId="0" applyNumberFormat="1" applyFont="1" applyBorder="1" applyAlignment="1">
      <alignment horizontal="center" vertical="center" shrinkToFit="1"/>
    </xf>
    <xf numFmtId="10" fontId="5" fillId="0" borderId="9" xfId="0" applyNumberFormat="1" applyFont="1" applyBorder="1" applyAlignment="1">
      <alignment horizontal="center" vertical="center" shrinkToFit="1"/>
    </xf>
    <xf numFmtId="0" fontId="5" fillId="0" borderId="9" xfId="0" applyFont="1" applyBorder="1" applyAlignment="1">
      <alignment horizontal="center" vertical="center" shrinkToFit="1"/>
    </xf>
    <xf numFmtId="10" fontId="5" fillId="0" borderId="9" xfId="0" applyNumberFormat="1" applyFont="1" applyBorder="1" applyAlignment="1">
      <alignment horizontal="right"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0" xfId="0" applyFont="1" applyAlignment="1">
      <alignment vertical="center" wrapText="1"/>
    </xf>
    <xf numFmtId="0" fontId="4" fillId="0" borderId="30" xfId="0" applyFont="1" applyBorder="1" applyAlignment="1">
      <alignment horizontal="center" vertical="center" wrapText="1"/>
    </xf>
    <xf numFmtId="0" fontId="4" fillId="0" borderId="31" xfId="0" applyFont="1" applyBorder="1" applyAlignment="1">
      <alignment vertical="center" wrapText="1"/>
    </xf>
    <xf numFmtId="43" fontId="6" fillId="0" borderId="32" xfId="0" applyNumberFormat="1" applyFont="1" applyBorder="1" applyAlignment="1">
      <alignment vertical="center" wrapText="1"/>
    </xf>
    <xf numFmtId="43" fontId="6" fillId="0" borderId="32" xfId="0" applyNumberFormat="1" applyFont="1" applyBorder="1" applyAlignment="1">
      <alignment horizontal="center" vertical="center" wrapText="1"/>
    </xf>
    <xf numFmtId="0" fontId="11" fillId="0" borderId="0" xfId="0" applyFont="1">
      <alignment vertical="center"/>
    </xf>
    <xf numFmtId="0" fontId="4" fillId="0" borderId="31" xfId="0" applyFont="1" applyBorder="1" applyAlignment="1">
      <alignment vertical="center" shrinkToFit="1"/>
    </xf>
    <xf numFmtId="0" fontId="12" fillId="0" borderId="31" xfId="0" applyFont="1" applyBorder="1" applyAlignment="1">
      <alignment horizontal="center" vertical="center" wrapText="1"/>
    </xf>
    <xf numFmtId="0" fontId="12" fillId="0" borderId="31" xfId="0" applyFont="1" applyBorder="1" applyAlignment="1">
      <alignment horizontal="left" vertical="center" wrapText="1"/>
    </xf>
    <xf numFmtId="0" fontId="4" fillId="0" borderId="31" xfId="0" applyFont="1" applyBorder="1" applyAlignment="1">
      <alignment horizontal="left" vertical="center" wrapText="1" indent="1"/>
    </xf>
    <xf numFmtId="0" fontId="4" fillId="0" borderId="33" xfId="0" applyFont="1" applyBorder="1" applyAlignment="1">
      <alignment horizontal="center" vertical="center" wrapText="1"/>
    </xf>
    <xf numFmtId="0" fontId="4" fillId="0" borderId="34" xfId="0" applyFont="1" applyBorder="1" applyAlignment="1">
      <alignment vertical="center" wrapText="1"/>
    </xf>
    <xf numFmtId="43" fontId="6" fillId="0" borderId="35" xfId="0" applyNumberFormat="1" applyFont="1" applyBorder="1" applyAlignment="1">
      <alignmen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43" fontId="6" fillId="0" borderId="8" xfId="8" applyFont="1" applyBorder="1" applyAlignment="1">
      <alignment vertical="center" shrinkToFit="1"/>
    </xf>
    <xf numFmtId="43" fontId="6" fillId="0" borderId="9" xfId="8" applyFont="1" applyBorder="1" applyAlignment="1">
      <alignment vertical="center" shrinkToFit="1"/>
    </xf>
    <xf numFmtId="9" fontId="6" fillId="0" borderId="8" xfId="0" applyNumberFormat="1" applyFont="1" applyBorder="1" applyAlignment="1">
      <alignment horizontal="center" vertical="center" shrinkToFit="1"/>
    </xf>
    <xf numFmtId="9" fontId="6" fillId="0" borderId="9" xfId="0" applyNumberFormat="1" applyFont="1" applyBorder="1" applyAlignment="1">
      <alignment horizontal="center" vertical="center" shrinkToFit="1"/>
    </xf>
    <xf numFmtId="43" fontId="6" fillId="0" borderId="8" xfId="8" applyFont="1" applyBorder="1" applyAlignment="1">
      <alignment horizontal="center" vertical="center" shrinkToFit="1"/>
    </xf>
    <xf numFmtId="43" fontId="6" fillId="0" borderId="9" xfId="8" applyFont="1" applyBorder="1" applyAlignment="1">
      <alignment horizontal="center" vertical="center" shrinkToFit="1"/>
    </xf>
    <xf numFmtId="43" fontId="6" fillId="0" borderId="11" xfId="8" applyFont="1" applyBorder="1" applyAlignment="1">
      <alignment horizontal="center" vertical="center" shrinkToFit="1"/>
    </xf>
    <xf numFmtId="43" fontId="6" fillId="0" borderId="12" xfId="8" applyFont="1" applyBorder="1" applyAlignment="1">
      <alignment horizontal="center" vertical="center" shrinkToFit="1"/>
    </xf>
    <xf numFmtId="0" fontId="5" fillId="0" borderId="8" xfId="0" applyFont="1" applyBorder="1" applyAlignment="1">
      <alignment horizontal="center" vertical="center" wrapText="1"/>
    </xf>
    <xf numFmtId="43" fontId="5" fillId="0" borderId="8" xfId="0" applyNumberFormat="1" applyFont="1" applyBorder="1" applyAlignment="1">
      <alignment horizontal="center" vertical="center" shrinkToFit="1"/>
    </xf>
    <xf numFmtId="0" fontId="4" fillId="0" borderId="5" xfId="0" applyFont="1" applyBorder="1" applyAlignment="1">
      <alignment horizontal="left" vertical="center" wrapText="1"/>
    </xf>
    <xf numFmtId="0" fontId="4" fillId="0" borderId="36" xfId="0" applyFont="1" applyBorder="1" applyAlignment="1">
      <alignment horizontal="left" vertical="center" wrapText="1"/>
    </xf>
    <xf numFmtId="0" fontId="4" fillId="0" borderId="16" xfId="0" applyFont="1" applyBorder="1" applyAlignment="1">
      <alignment horizontal="left" vertical="center" wrapText="1"/>
    </xf>
    <xf numFmtId="43" fontId="5" fillId="0" borderId="11" xfId="0" applyNumberFormat="1" applyFont="1" applyBorder="1" applyAlignment="1">
      <alignment horizontal="center" vertical="center" shrinkToFit="1"/>
    </xf>
    <xf numFmtId="0" fontId="12" fillId="0" borderId="31" xfId="0" applyFont="1" applyBorder="1" applyAlignment="1">
      <alignment vertical="center" wrapText="1"/>
    </xf>
    <xf numFmtId="0" fontId="5" fillId="0" borderId="8" xfId="0" applyFont="1" applyBorder="1" applyAlignment="1">
      <alignment vertical="center" shrinkToFit="1"/>
    </xf>
    <xf numFmtId="10" fontId="5" fillId="0" borderId="8" xfId="0" applyNumberFormat="1" applyFont="1" applyBorder="1" applyAlignment="1">
      <alignment vertical="center" shrinkToFit="1"/>
    </xf>
    <xf numFmtId="0" fontId="1" fillId="0" borderId="25" xfId="0" applyFont="1" applyBorder="1">
      <alignment vertical="center"/>
    </xf>
    <xf numFmtId="0" fontId="1" fillId="0" borderId="23" xfId="0" applyFont="1" applyBorder="1">
      <alignment vertical="center"/>
    </xf>
    <xf numFmtId="0" fontId="1" fillId="0" borderId="11" xfId="0" applyFont="1" applyBorder="1">
      <alignment vertical="center"/>
    </xf>
    <xf numFmtId="0" fontId="1" fillId="0" borderId="0" xfId="0" applyFont="1" applyAlignment="1">
      <alignment horizontal="center" vertical="center" wrapText="1"/>
    </xf>
    <xf numFmtId="0" fontId="1" fillId="0" borderId="24" xfId="0" applyFont="1" applyBorder="1">
      <alignment vertical="center"/>
    </xf>
    <xf numFmtId="0" fontId="13" fillId="0" borderId="0" xfId="0" applyFont="1" applyAlignment="1">
      <alignment horizontal="center" vertical="center"/>
    </xf>
    <xf numFmtId="0" fontId="4" fillId="0" borderId="8" xfId="0" applyFont="1" applyBorder="1" applyAlignment="1">
      <alignment vertical="center" shrinkToFit="1"/>
    </xf>
    <xf numFmtId="43" fontId="6" fillId="0" borderId="9" xfId="0" applyNumberFormat="1" applyFont="1" applyBorder="1" applyAlignment="1">
      <alignment shrinkToFit="1"/>
    </xf>
    <xf numFmtId="0" fontId="14" fillId="0" borderId="8" xfId="0" applyFont="1" applyBorder="1" applyAlignment="1">
      <alignment vertical="center" wrapText="1"/>
    </xf>
    <xf numFmtId="43" fontId="12" fillId="0" borderId="31" xfId="8" applyFont="1" applyBorder="1" applyAlignment="1">
      <alignment vertical="center" wrapText="1"/>
    </xf>
    <xf numFmtId="43" fontId="12" fillId="0" borderId="31" xfId="0" applyNumberFormat="1" applyFont="1" applyBorder="1" applyAlignment="1">
      <alignment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6" fillId="0" borderId="31" xfId="0" applyFont="1" applyBorder="1" applyAlignment="1">
      <alignment horizontal="center" vertical="center" shrinkToFit="1"/>
    </xf>
    <xf numFmtId="43" fontId="16" fillId="0" borderId="31" xfId="0" applyNumberFormat="1" applyFont="1" applyBorder="1" applyAlignment="1">
      <alignment horizontal="right" vertical="center" shrinkToFit="1"/>
    </xf>
    <xf numFmtId="0" fontId="15" fillId="0" borderId="33" xfId="0" applyFont="1" applyBorder="1" applyAlignment="1">
      <alignment horizontal="center" vertical="center" wrapText="1"/>
    </xf>
    <xf numFmtId="0" fontId="15" fillId="0" borderId="34" xfId="0" applyFont="1" applyBorder="1" applyAlignment="1">
      <alignment horizontal="right" vertical="center" wrapText="1"/>
    </xf>
    <xf numFmtId="0" fontId="15" fillId="0" borderId="29" xfId="0" applyFont="1" applyBorder="1" applyAlignment="1">
      <alignment horizontal="center" vertical="center" wrapText="1"/>
    </xf>
    <xf numFmtId="0" fontId="15" fillId="0" borderId="32" xfId="0" applyFont="1" applyBorder="1" applyAlignment="1">
      <alignment horizontal="center" vertical="center" wrapText="1"/>
    </xf>
    <xf numFmtId="49" fontId="17" fillId="0" borderId="31" xfId="0" applyNumberFormat="1" applyFont="1" applyBorder="1" applyAlignment="1">
      <alignment horizontal="center" vertical="center" shrinkToFit="1"/>
    </xf>
    <xf numFmtId="43" fontId="16" fillId="0" borderId="31" xfId="0" applyNumberFormat="1" applyFont="1" applyBorder="1" applyAlignment="1">
      <alignment horizontal="left" vertical="center" shrinkToFit="1"/>
    </xf>
    <xf numFmtId="43" fontId="16" fillId="0" borderId="32" xfId="0" applyNumberFormat="1" applyFont="1" applyBorder="1" applyAlignment="1">
      <alignment vertical="center" shrinkToFit="1"/>
    </xf>
    <xf numFmtId="49" fontId="17" fillId="0" borderId="31" xfId="0" applyNumberFormat="1" applyFont="1" applyBorder="1" applyAlignment="1">
      <alignment horizontal="center" vertical="center" wrapText="1" shrinkToFit="1"/>
    </xf>
    <xf numFmtId="43" fontId="6" fillId="0" borderId="35" xfId="0" applyNumberFormat="1" applyFont="1" applyBorder="1" applyAlignment="1">
      <alignment vertical="center" shrinkToFit="1"/>
    </xf>
    <xf numFmtId="43" fontId="6" fillId="0" borderId="0" xfId="0" applyNumberFormat="1" applyFont="1">
      <alignment vertical="center"/>
    </xf>
    <xf numFmtId="0" fontId="2" fillId="0" borderId="0" xfId="0" applyFont="1" applyAlignment="1">
      <alignment horizontal="left" vertical="center"/>
    </xf>
    <xf numFmtId="0" fontId="4" fillId="0" borderId="31" xfId="0" applyFont="1" applyBorder="1" applyAlignment="1">
      <alignment horizontal="center" vertical="center" wrapText="1"/>
    </xf>
    <xf numFmtId="43" fontId="6" fillId="0" borderId="31" xfId="0" applyNumberFormat="1" applyFont="1" applyBorder="1" applyAlignment="1">
      <alignment vertical="center" wrapText="1"/>
    </xf>
    <xf numFmtId="43" fontId="6" fillId="0" borderId="31" xfId="0" applyNumberFormat="1" applyFont="1" applyBorder="1" applyAlignment="1">
      <alignment horizontal="center" vertical="center" wrapText="1"/>
    </xf>
    <xf numFmtId="0" fontId="4" fillId="0" borderId="31" xfId="0" applyFont="1" applyBorder="1" applyAlignment="1">
      <alignment horizontal="left" vertical="center" wrapText="1" indent="2"/>
    </xf>
    <xf numFmtId="43" fontId="6" fillId="0" borderId="34" xfId="0" applyNumberFormat="1" applyFont="1" applyBorder="1" applyAlignment="1">
      <alignment vertical="center" wrapText="1"/>
    </xf>
    <xf numFmtId="0" fontId="9" fillId="0" borderId="0" xfId="0" applyFont="1">
      <alignment vertical="center"/>
    </xf>
    <xf numFmtId="0" fontId="4" fillId="0" borderId="32" xfId="0" applyFont="1" applyBorder="1" applyAlignment="1">
      <alignment horizontal="center" vertical="center" wrapText="1"/>
    </xf>
    <xf numFmtId="0" fontId="6" fillId="0" borderId="31" xfId="0" applyFont="1" applyBorder="1" applyAlignment="1">
      <alignment horizontal="center" vertical="center" wrapText="1"/>
    </xf>
    <xf numFmtId="9" fontId="6" fillId="0" borderId="31"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2" fillId="0" borderId="38" xfId="0" applyFont="1" applyBorder="1" applyAlignment="1">
      <alignment horizontal="center" vertical="center" wrapText="1"/>
    </xf>
    <xf numFmtId="0" fontId="12" fillId="0" borderId="31" xfId="0" applyFont="1" applyBorder="1" applyAlignment="1">
      <alignment horizontal="left" vertical="top" wrapText="1"/>
    </xf>
    <xf numFmtId="0" fontId="12" fillId="0" borderId="39" xfId="0" applyFont="1" applyBorder="1" applyAlignment="1">
      <alignment horizontal="center" vertical="center" wrapText="1"/>
    </xf>
    <xf numFmtId="0" fontId="12" fillId="0" borderId="40" xfId="0" applyFont="1" applyBorder="1" applyAlignment="1">
      <alignment horizontal="left" vertical="center" wrapText="1"/>
    </xf>
    <xf numFmtId="43" fontId="12" fillId="0" borderId="40" xfId="0" applyNumberFormat="1" applyFont="1" applyBorder="1" applyAlignment="1">
      <alignment horizontal="left" vertical="top" wrapText="1"/>
    </xf>
    <xf numFmtId="43" fontId="12" fillId="0" borderId="41" xfId="0" applyNumberFormat="1" applyFont="1" applyBorder="1" applyAlignment="1">
      <alignment horizontal="left" vertical="top" wrapText="1"/>
    </xf>
    <xf numFmtId="0" fontId="18" fillId="0" borderId="31" xfId="0" applyFont="1" applyBorder="1" applyAlignment="1">
      <alignment horizontal="center" vertical="center" wrapText="1"/>
    </xf>
    <xf numFmtId="0" fontId="4" fillId="0" borderId="31" xfId="0" applyFont="1" applyBorder="1" applyAlignment="1">
      <alignment horizontal="justify" vertical="center"/>
    </xf>
    <xf numFmtId="43" fontId="6" fillId="0" borderId="31" xfId="0" applyNumberFormat="1" applyFont="1" applyBorder="1" applyAlignment="1">
      <alignment horizontal="right" vertical="center" shrinkToFit="1"/>
    </xf>
    <xf numFmtId="0" fontId="6" fillId="0" borderId="31" xfId="0" applyFont="1" applyBorder="1" applyAlignment="1">
      <alignment horizontal="center" vertical="center" shrinkToFit="1"/>
    </xf>
    <xf numFmtId="0" fontId="4" fillId="0" borderId="31" xfId="0" applyFont="1" applyBorder="1" applyAlignment="1">
      <alignment horizontal="justify" vertical="center" wrapText="1"/>
    </xf>
    <xf numFmtId="0" fontId="4" fillId="0" borderId="34" xfId="0" applyFont="1" applyBorder="1" applyAlignment="1">
      <alignment horizontal="justify" vertical="center" wrapText="1"/>
    </xf>
    <xf numFmtId="43" fontId="6" fillId="0" borderId="34" xfId="0" applyNumberFormat="1" applyFont="1" applyBorder="1" applyAlignment="1">
      <alignment horizontal="right" vertical="center" shrinkToFit="1"/>
    </xf>
    <xf numFmtId="43" fontId="6" fillId="0" borderId="32" xfId="0" applyNumberFormat="1" applyFont="1" applyBorder="1" applyAlignment="1">
      <alignment horizontal="right" vertical="center" shrinkToFit="1"/>
    </xf>
    <xf numFmtId="0" fontId="0" fillId="0" borderId="0" xfId="0" applyAlignment="1">
      <alignment horizontal="left" vertical="center"/>
    </xf>
    <xf numFmtId="0" fontId="3" fillId="0" borderId="0" xfId="0" applyFont="1" applyAlignment="1">
      <alignment horizontal="left" vertical="center"/>
    </xf>
    <xf numFmtId="0" fontId="4" fillId="0" borderId="1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43" fontId="6" fillId="0" borderId="2" xfId="0" applyNumberFormat="1" applyFont="1" applyBorder="1" applyAlignment="1">
      <alignment vertical="center" shrinkToFi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4" fillId="0" borderId="51" xfId="0" applyFont="1" applyBorder="1" applyAlignment="1">
      <alignment horizontal="left" vertical="center" wrapText="1"/>
    </xf>
    <xf numFmtId="0" fontId="4" fillId="0" borderId="5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9" fillId="0" borderId="8" xfId="0" applyFont="1" applyBorder="1" applyAlignment="1">
      <alignment horizontal="center" vertical="center" wrapText="1"/>
    </xf>
    <xf numFmtId="0" fontId="4" fillId="0" borderId="25" xfId="0" applyFont="1" applyBorder="1" applyAlignment="1">
      <alignment horizontal="left" vertical="center" shrinkToFit="1"/>
    </xf>
    <xf numFmtId="0" fontId="4" fillId="0" borderId="24" xfId="0" applyFont="1" applyBorder="1" applyAlignment="1">
      <alignment horizontal="left" vertical="center" shrinkToFit="1"/>
    </xf>
    <xf numFmtId="0" fontId="19" fillId="0" borderId="1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shrinkToFit="1"/>
    </xf>
    <xf numFmtId="0" fontId="4" fillId="0" borderId="23"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43" fontId="6" fillId="0" borderId="60" xfId="0" applyNumberFormat="1" applyFont="1" applyBorder="1" applyAlignment="1">
      <alignment vertical="center" shrinkToFi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2" xfId="0" applyFont="1" applyBorder="1" applyAlignment="1">
      <alignment horizontal="center" vertical="center" shrinkToFit="1"/>
    </xf>
    <xf numFmtId="43" fontId="6" fillId="0" borderId="3" xfId="0" applyNumberFormat="1" applyFont="1" applyBorder="1" applyAlignment="1">
      <alignment vertical="center" shrinkToFit="1"/>
    </xf>
    <xf numFmtId="0" fontId="6" fillId="0" borderId="8" xfId="0" applyFont="1" applyBorder="1" applyAlignment="1">
      <alignment horizontal="center" vertical="center" shrinkToFit="1"/>
    </xf>
    <xf numFmtId="43" fontId="6" fillId="0" borderId="8" xfId="8" applyFont="1" applyFill="1" applyBorder="1" applyAlignment="1">
      <alignment vertical="center" shrinkToFit="1"/>
    </xf>
    <xf numFmtId="0" fontId="6" fillId="0" borderId="9" xfId="0" applyFont="1" applyBorder="1" applyAlignment="1">
      <alignment horizontal="center" vertical="center" shrinkToFit="1"/>
    </xf>
    <xf numFmtId="43" fontId="6" fillId="0" borderId="11" xfId="8" applyFont="1" applyFill="1" applyBorder="1" applyAlignment="1">
      <alignment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43" fontId="6" fillId="0" borderId="11" xfId="0" applyNumberFormat="1" applyFont="1" applyBorder="1" applyAlignment="1">
      <alignment horizontal="center" vertical="center" shrinkToFit="1"/>
    </xf>
    <xf numFmtId="0" fontId="6" fillId="0" borderId="60" xfId="0" applyFont="1" applyBorder="1" applyAlignment="1">
      <alignment horizontal="center" vertical="center" shrinkToFit="1"/>
    </xf>
    <xf numFmtId="43" fontId="6" fillId="0" borderId="63" xfId="0" applyNumberFormat="1" applyFont="1" applyBorder="1" applyAlignment="1">
      <alignment vertical="center" shrinkToFit="1"/>
    </xf>
    <xf numFmtId="49" fontId="1" fillId="0" borderId="8" xfId="0" applyNumberFormat="1" applyFont="1" applyBorder="1" applyAlignment="1">
      <alignment vertical="center" wrapText="1"/>
    </xf>
    <xf numFmtId="43" fontId="6" fillId="0" borderId="8" xfId="0" applyNumberFormat="1" applyFont="1" applyBorder="1" applyAlignment="1">
      <alignment horizontal="center" vertical="center" wrapText="1"/>
    </xf>
    <xf numFmtId="0" fontId="1" fillId="0" borderId="11" xfId="0" applyFont="1" applyBorder="1" applyAlignment="1">
      <alignment vertical="center" wrapText="1" shrinkToFit="1"/>
    </xf>
    <xf numFmtId="43" fontId="6" fillId="0" borderId="11" xfId="0" applyNumberFormat="1" applyFont="1" applyBorder="1" applyAlignment="1">
      <alignment horizontal="center" vertical="center" wrapText="1"/>
    </xf>
    <xf numFmtId="43" fontId="0" fillId="0" borderId="0" xfId="0" applyNumberFormat="1">
      <alignment vertical="center"/>
    </xf>
    <xf numFmtId="0" fontId="1" fillId="0" borderId="0" xfId="0" applyFont="1" applyAlignment="1">
      <alignment horizontal="justify" vertical="center"/>
    </xf>
    <xf numFmtId="0" fontId="1" fillId="0" borderId="9" xfId="0" applyFont="1" applyBorder="1" applyAlignment="1">
      <alignment horizontal="center" vertical="center"/>
    </xf>
    <xf numFmtId="43" fontId="6" fillId="0" borderId="9" xfId="0" applyNumberFormat="1" applyFont="1" applyBorder="1" applyAlignment="1">
      <alignment horizontal="center" vertical="center" wrapText="1"/>
    </xf>
    <xf numFmtId="43" fontId="6" fillId="0" borderId="12" xfId="0" applyNumberFormat="1" applyFont="1" applyBorder="1" applyAlignment="1">
      <alignment horizontal="center" vertical="center" wrapText="1"/>
    </xf>
    <xf numFmtId="9" fontId="6" fillId="0" borderId="8" xfId="0" applyNumberFormat="1" applyFont="1" applyBorder="1" applyAlignment="1">
      <alignment vertical="center" shrinkToFit="1"/>
    </xf>
    <xf numFmtId="9" fontId="6" fillId="0" borderId="9" xfId="0" applyNumberFormat="1" applyFont="1" applyBorder="1" applyAlignment="1">
      <alignment vertical="center" shrinkToFit="1"/>
    </xf>
    <xf numFmtId="0" fontId="1" fillId="0" borderId="11" xfId="0" applyFont="1" applyBorder="1" applyAlignment="1">
      <alignment vertical="center" wrapText="1"/>
    </xf>
    <xf numFmtId="0" fontId="4" fillId="0" borderId="7" xfId="0" applyFont="1" applyBorder="1" applyAlignment="1">
      <alignment horizontal="left" vertical="center" wrapText="1"/>
    </xf>
    <xf numFmtId="0" fontId="6" fillId="0" borderId="8" xfId="0" applyFont="1" applyBorder="1" applyAlignment="1">
      <alignment horizontal="center" vertical="center"/>
    </xf>
    <xf numFmtId="9" fontId="6" fillId="0" borderId="8" xfId="0" applyNumberFormat="1" applyFont="1" applyBorder="1" applyAlignment="1">
      <alignment horizontal="center" vertical="center"/>
    </xf>
    <xf numFmtId="0" fontId="6" fillId="0" borderId="11" xfId="0" applyFont="1" applyBorder="1" applyAlignment="1">
      <alignment horizontal="center" vertical="center"/>
    </xf>
    <xf numFmtId="43" fontId="1" fillId="0" borderId="0" xfId="8" applyFont="1">
      <alignment vertical="center"/>
    </xf>
    <xf numFmtId="0" fontId="4" fillId="0" borderId="2" xfId="0" applyFont="1" applyBorder="1" applyAlignment="1">
      <alignment horizontal="left" vertical="center" wrapText="1"/>
    </xf>
    <xf numFmtId="0" fontId="20" fillId="0" borderId="0" xfId="0" applyFont="1">
      <alignment vertical="center"/>
    </xf>
    <xf numFmtId="0" fontId="4" fillId="0" borderId="11" xfId="0" applyFont="1" applyBorder="1" applyAlignment="1">
      <alignment horizontal="left" vertical="center" wrapText="1" indent="4"/>
    </xf>
    <xf numFmtId="0" fontId="1"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2" fillId="0" borderId="0" xfId="0" applyFont="1" applyProtection="1">
      <alignment vertical="center"/>
      <protection locked="0"/>
    </xf>
    <xf numFmtId="0" fontId="3" fillId="0" borderId="0" xfId="0" applyFont="1" applyProtection="1">
      <alignment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vertical="center" wrapText="1"/>
      <protection locked="0"/>
    </xf>
    <xf numFmtId="43" fontId="6" fillId="0" borderId="8" xfId="0" applyNumberFormat="1" applyFont="1" applyBorder="1" applyAlignment="1" applyProtection="1">
      <alignment horizontal="center" vertical="center" shrinkToFit="1"/>
      <protection locked="0"/>
    </xf>
    <xf numFmtId="43" fontId="6" fillId="0" borderId="9" xfId="0" applyNumberFormat="1" applyFont="1" applyBorder="1" applyAlignment="1" applyProtection="1">
      <alignment horizontal="center" vertical="center" shrinkToFit="1"/>
      <protection locked="0"/>
    </xf>
    <xf numFmtId="43" fontId="6" fillId="0" borderId="9" xfId="8" applyFont="1" applyBorder="1" applyAlignment="1" applyProtection="1">
      <alignment vertical="center" shrinkToFit="1"/>
    </xf>
    <xf numFmtId="43" fontId="6" fillId="0" borderId="9" xfId="0" applyNumberFormat="1" applyFont="1" applyBorder="1" applyAlignment="1" applyProtection="1">
      <alignment vertical="center" shrinkToFit="1"/>
      <protection locked="0"/>
    </xf>
    <xf numFmtId="43" fontId="6" fillId="0" borderId="8" xfId="0" applyNumberFormat="1" applyFont="1" applyBorder="1" applyAlignment="1" applyProtection="1">
      <alignment vertical="center" shrinkToFit="1"/>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vertical="center" wrapText="1"/>
      <protection locked="0"/>
    </xf>
    <xf numFmtId="0" fontId="4" fillId="0" borderId="38" xfId="0"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indent="2"/>
      <protection locked="0"/>
    </xf>
    <xf numFmtId="43" fontId="6" fillId="0" borderId="24" xfId="0" applyNumberFormat="1" applyFont="1" applyBorder="1" applyAlignment="1" applyProtection="1">
      <alignment vertical="center" shrinkToFit="1"/>
      <protection locked="0"/>
    </xf>
    <xf numFmtId="0" fontId="4" fillId="0" borderId="31" xfId="0" applyFont="1" applyBorder="1" applyAlignment="1" applyProtection="1">
      <alignment horizontal="left" vertical="center" wrapText="1" indent="2" shrinkToFit="1"/>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vertical="center" wrapText="1"/>
      <protection locked="0"/>
    </xf>
    <xf numFmtId="43" fontId="6" fillId="0" borderId="11" xfId="0" applyNumberFormat="1" applyFont="1" applyBorder="1" applyAlignment="1" applyProtection="1">
      <alignment horizontal="center" vertical="center" shrinkToFit="1"/>
      <protection locked="0"/>
    </xf>
    <xf numFmtId="43" fontId="21" fillId="0" borderId="0" xfId="8" applyFont="1" applyFill="1" applyProtection="1">
      <alignment vertical="center"/>
      <protection locked="0"/>
    </xf>
    <xf numFmtId="43" fontId="21" fillId="0" borderId="0" xfId="8" applyFont="1" applyFill="1" applyAlignment="1" applyProtection="1">
      <alignment vertical="center" shrinkToFit="1"/>
    </xf>
    <xf numFmtId="43" fontId="9" fillId="0" borderId="0" xfId="8" applyFont="1" applyFill="1" applyProtection="1">
      <alignment vertical="center"/>
      <protection locked="0"/>
    </xf>
    <xf numFmtId="43" fontId="21" fillId="0" borderId="0" xfId="8" applyFont="1" applyFill="1" applyAlignment="1" applyProtection="1">
      <alignment vertical="center" shrinkToFit="1"/>
      <protection locked="0"/>
    </xf>
    <xf numFmtId="43" fontId="21" fillId="0" borderId="0" xfId="8" applyFont="1" applyProtection="1">
      <alignment vertical="center"/>
      <protection locked="0"/>
    </xf>
    <xf numFmtId="43" fontId="21" fillId="0" borderId="0" xfId="8" applyFont="1">
      <alignment vertical="center"/>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2" fillId="0" borderId="0" xfId="0" applyFont="1">
      <alignment vertical="center"/>
    </xf>
    <xf numFmtId="0" fontId="23" fillId="0" borderId="0" xfId="0" applyFont="1" applyAlignment="1">
      <alignment horizontal="center" vertical="center"/>
    </xf>
    <xf numFmtId="0" fontId="4" fillId="0" borderId="8" xfId="0" applyFont="1" applyBorder="1" applyAlignment="1">
      <alignment horizontal="left" vertical="center" wrapText="1" indent="8"/>
    </xf>
    <xf numFmtId="0" fontId="4" fillId="0" borderId="11" xfId="0" applyFont="1" applyBorder="1" applyAlignment="1">
      <alignment horizontal="left" vertical="center" wrapText="1" indent="2"/>
    </xf>
    <xf numFmtId="0" fontId="24" fillId="0" borderId="0" xfId="0" applyFont="1">
      <alignment vertical="center"/>
    </xf>
    <xf numFmtId="0" fontId="1" fillId="0" borderId="0" xfId="0" applyFont="1" applyAlignment="1">
      <alignment horizontal="left" vertical="top"/>
    </xf>
    <xf numFmtId="0" fontId="25" fillId="0" borderId="0" xfId="10" applyFont="1">
      <alignment vertical="center"/>
    </xf>
    <xf numFmtId="0" fontId="15" fillId="0" borderId="8" xfId="49" applyFont="1" applyBorder="1" applyAlignment="1">
      <alignment horizontal="center" vertical="center" wrapText="1"/>
    </xf>
    <xf numFmtId="9" fontId="6" fillId="0" borderId="9" xfId="11" applyFont="1" applyBorder="1" applyAlignment="1" applyProtection="1">
      <alignment vertical="center" shrinkToFit="1"/>
      <protection locked="0"/>
    </xf>
    <xf numFmtId="0" fontId="1" fillId="0" borderId="8" xfId="0" applyFont="1" applyBorder="1" applyAlignment="1">
      <alignment vertical="center" shrinkToFit="1"/>
    </xf>
    <xf numFmtId="0" fontId="0" fillId="0" borderId="0" xfId="0" applyAlignment="1">
      <alignment horizontal="center" vertical="center" wrapText="1"/>
    </xf>
    <xf numFmtId="0" fontId="26" fillId="0" borderId="6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0" xfId="0" applyFont="1" applyAlignment="1">
      <alignment horizontal="center" vertical="center"/>
    </xf>
    <xf numFmtId="0" fontId="26" fillId="0" borderId="8" xfId="0" applyFont="1" applyBorder="1" applyAlignment="1">
      <alignment horizontal="center" vertical="center" wrapText="1"/>
    </xf>
    <xf numFmtId="0" fontId="26" fillId="0" borderId="8" xfId="0" applyFont="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vertical="center" wrapText="1"/>
    </xf>
    <xf numFmtId="0" fontId="13" fillId="0" borderId="8" xfId="0" applyFont="1" applyBorder="1" applyAlignment="1">
      <alignment horizontal="center" vertical="center"/>
    </xf>
    <xf numFmtId="0" fontId="13" fillId="0" borderId="8" xfId="0" applyFont="1" applyBorder="1">
      <alignment vertical="center"/>
    </xf>
    <xf numFmtId="0" fontId="8"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27" fillId="0" borderId="0" xfId="0" applyFont="1">
      <alignment vertical="center"/>
    </xf>
    <xf numFmtId="0" fontId="6"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4" fillId="0" borderId="8" xfId="0" applyFont="1" applyBorder="1" applyAlignment="1">
      <alignment horizontal="left" vertical="center" shrinkToFit="1"/>
    </xf>
    <xf numFmtId="0" fontId="8" fillId="0" borderId="7"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10" xfId="0" applyFont="1" applyBorder="1" applyAlignment="1">
      <alignment horizontal="left" vertical="center" wrapText="1"/>
    </xf>
    <xf numFmtId="49" fontId="4" fillId="0" borderId="8" xfId="0" applyNumberFormat="1" applyFont="1" applyBorder="1" applyAlignment="1">
      <alignment horizontal="justify" vertical="center" wrapText="1"/>
    </xf>
    <xf numFmtId="10" fontId="6" fillId="0" borderId="8" xfId="0" applyNumberFormat="1" applyFont="1" applyBorder="1" applyAlignment="1">
      <alignment horizontal="justify" vertical="center" wrapText="1"/>
    </xf>
    <xf numFmtId="10" fontId="6" fillId="0" borderId="11" xfId="0" applyNumberFormat="1" applyFont="1" applyBorder="1" applyAlignment="1">
      <alignment horizontal="justify" vertical="center" wrapText="1"/>
    </xf>
    <xf numFmtId="0" fontId="6" fillId="0" borderId="9" xfId="0" applyFont="1" applyBorder="1" applyAlignment="1">
      <alignment horizontal="justify" vertical="center" wrapText="1"/>
    </xf>
    <xf numFmtId="0" fontId="8" fillId="0" borderId="9" xfId="0" applyFont="1" applyBorder="1" applyAlignment="1">
      <alignment horizontal="center" vertical="center" wrapText="1"/>
    </xf>
    <xf numFmtId="0" fontId="4" fillId="0" borderId="9" xfId="0" applyFont="1" applyBorder="1" applyAlignment="1">
      <alignment horizontal="left" vertical="center" shrinkToFit="1"/>
    </xf>
    <xf numFmtId="0" fontId="4" fillId="0" borderId="9" xfId="0" applyFont="1" applyBorder="1" applyAlignment="1">
      <alignment horizontal="center" vertical="center" shrinkToFit="1"/>
    </xf>
    <xf numFmtId="0" fontId="28" fillId="0" borderId="9" xfId="0" applyFont="1" applyBorder="1" applyAlignment="1" applyProtection="1">
      <alignment horizontal="justify" vertical="center" wrapText="1"/>
      <protection locked="0"/>
    </xf>
    <xf numFmtId="43" fontId="6" fillId="0" borderId="8" xfId="0" applyNumberFormat="1" applyFont="1" applyBorder="1" applyAlignment="1">
      <alignment horizontal="justify" vertical="center" wrapText="1"/>
    </xf>
    <xf numFmtId="43" fontId="6" fillId="0" borderId="11" xfId="0" applyNumberFormat="1" applyFont="1" applyBorder="1" applyAlignment="1">
      <alignment horizontal="justify"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wrapText="1"/>
    </xf>
    <xf numFmtId="0" fontId="29" fillId="0" borderId="0" xfId="0" applyFont="1" applyAlignment="1">
      <alignment horizontal="center" vertical="center"/>
    </xf>
    <xf numFmtId="0" fontId="3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justify" vertical="center" wrapText="1"/>
    </xf>
    <xf numFmtId="0" fontId="31" fillId="0" borderId="0" xfId="0" applyFont="1" applyAlignment="1">
      <alignment horizontal="justify" vertical="center" wrapText="1"/>
    </xf>
    <xf numFmtId="0" fontId="10" fillId="0" borderId="0" xfId="0" applyFont="1" applyAlignment="1">
      <alignment horizontal="center" vertical="center" wrapText="1"/>
    </xf>
    <xf numFmtId="0" fontId="27" fillId="0" borderId="0" xfId="0" applyFont="1" applyAlignment="1">
      <alignment horizontal="left" vertical="center" wrapText="1" indent="2"/>
    </xf>
    <xf numFmtId="0" fontId="27"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68" xfId="0" applyFont="1" applyBorder="1" applyAlignment="1">
      <alignment horizontal="left" vertical="center" wrapText="1" indent="1"/>
    </xf>
    <xf numFmtId="0" fontId="10" fillId="0" borderId="43" xfId="0" applyFont="1" applyBorder="1" applyAlignment="1">
      <alignment horizontal="left" vertical="center" wrapText="1"/>
    </xf>
    <xf numFmtId="0" fontId="10" fillId="0" borderId="69" xfId="0" applyFont="1" applyBorder="1" applyAlignment="1">
      <alignment horizontal="left" vertical="center" wrapText="1"/>
    </xf>
    <xf numFmtId="0" fontId="10" fillId="0" borderId="68" xfId="0" applyFont="1" applyBorder="1" applyAlignment="1">
      <alignment horizontal="left" vertical="center" wrapText="1"/>
    </xf>
    <xf numFmtId="0" fontId="10" fillId="0" borderId="68" xfId="0" applyFont="1" applyBorder="1" applyAlignment="1">
      <alignment vertical="center" wrapText="1"/>
    </xf>
    <xf numFmtId="0" fontId="10" fillId="0" borderId="49" xfId="0" applyFont="1" applyBorder="1" applyAlignment="1">
      <alignment horizontal="left" vertical="center" wrapText="1" indent="1"/>
    </xf>
    <xf numFmtId="0" fontId="10" fillId="0" borderId="70" xfId="0" applyFont="1" applyBorder="1" applyAlignment="1">
      <alignment horizontal="left" vertical="center" wrapText="1" indent="1"/>
    </xf>
    <xf numFmtId="0" fontId="10" fillId="0" borderId="49" xfId="0" applyFont="1" applyBorder="1" applyAlignment="1">
      <alignment horizontal="left" vertical="center" wrapText="1"/>
    </xf>
    <xf numFmtId="0" fontId="27" fillId="0" borderId="0" xfId="0" applyFont="1" applyAlignment="1">
      <alignment horizontal="right" vertical="center" wrapText="1"/>
    </xf>
    <xf numFmtId="0" fontId="10" fillId="0" borderId="7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9" xfId="49"/>
  </cellStyles>
  <tableStyles count="0" defaultTableStyle="TableStyleMedium2" defaultPivotStyle="PivotStyleLight16"/>
  <colors>
    <mruColors>
      <color rgb="00FF0000"/>
      <color rgb="00800080"/>
      <color rgb="006FF799"/>
      <color rgb="000000FF"/>
      <color rgb="00B11344"/>
      <color rgb="00FFC000"/>
      <color rgb="00FFFF00"/>
      <color rgb="00FFFFFF"/>
      <color rgb="0000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customXml" Target="../customXml/item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comments" Target="../comments33.x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comments" Target="../comments34.xml"/></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comments" Target="../comments35.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comments" Target="../comments36.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M28"/>
  <sheetViews>
    <sheetView workbookViewId="0">
      <selection activeCell="O2" sqref="O2"/>
    </sheetView>
  </sheetViews>
  <sheetFormatPr defaultColWidth="9" defaultRowHeight="13.5"/>
  <cols>
    <col min="1" max="1" width="4.375" customWidth="1"/>
    <col min="2" max="12" width="7.375" customWidth="1"/>
    <col min="13" max="13" width="3.75" customWidth="1"/>
  </cols>
  <sheetData>
    <row r="2" ht="48.95" customHeight="1" spans="1:13">
      <c r="A2" s="380" t="s">
        <v>0</v>
      </c>
      <c r="B2" s="380"/>
      <c r="C2" s="380"/>
      <c r="D2" s="380"/>
      <c r="E2" s="380"/>
      <c r="F2" s="380"/>
      <c r="G2" s="380"/>
      <c r="H2" s="380"/>
      <c r="I2" s="380"/>
      <c r="J2" s="380"/>
      <c r="K2" s="380"/>
      <c r="L2" s="380"/>
      <c r="M2" s="380"/>
    </row>
    <row r="3" ht="29.1" customHeight="1" spans="1:13">
      <c r="A3" s="381" t="s">
        <v>1</v>
      </c>
      <c r="B3" s="381"/>
      <c r="C3" s="381"/>
      <c r="D3" s="381"/>
      <c r="E3" s="381"/>
      <c r="F3" s="381"/>
      <c r="G3" s="381"/>
      <c r="H3" s="381"/>
      <c r="I3" s="381"/>
      <c r="J3" s="381"/>
      <c r="K3" s="381"/>
      <c r="L3" s="381"/>
      <c r="M3" s="381"/>
    </row>
    <row r="4" ht="21" customHeight="1" spans="1:13">
      <c r="A4" s="382"/>
      <c r="B4" s="382"/>
      <c r="C4" s="382"/>
      <c r="D4" s="382"/>
      <c r="E4" s="382"/>
      <c r="F4" s="382"/>
      <c r="G4" s="382"/>
      <c r="H4" s="382"/>
      <c r="I4" s="382"/>
      <c r="J4" s="382"/>
      <c r="K4" s="382"/>
      <c r="L4" s="382"/>
      <c r="M4" s="382"/>
    </row>
    <row r="5" ht="33" customHeight="1" spans="1:13">
      <c r="A5" s="383" t="s">
        <v>2</v>
      </c>
      <c r="B5" s="383"/>
      <c r="C5" s="383"/>
      <c r="D5" s="383"/>
      <c r="E5" s="383"/>
      <c r="F5" s="101" t="s">
        <v>3</v>
      </c>
      <c r="G5" s="101"/>
      <c r="H5" s="101"/>
      <c r="I5" s="101"/>
      <c r="J5" s="101"/>
      <c r="K5" s="101"/>
      <c r="L5" s="101"/>
      <c r="M5" s="101"/>
    </row>
    <row r="6" ht="27.95" customHeight="1" spans="1:13">
      <c r="A6" s="383" t="s">
        <v>4</v>
      </c>
      <c r="B6" s="383"/>
      <c r="C6" s="383"/>
      <c r="D6" s="383"/>
      <c r="E6" s="383"/>
      <c r="F6" s="384" t="s">
        <v>5</v>
      </c>
      <c r="G6" s="384"/>
      <c r="H6" s="384"/>
      <c r="I6" s="384"/>
      <c r="J6" s="384"/>
      <c r="K6" s="384"/>
      <c r="L6" s="384"/>
      <c r="M6" s="384"/>
    </row>
    <row r="7" ht="27.95" customHeight="1" spans="1:13">
      <c r="A7" s="383" t="s">
        <v>6</v>
      </c>
      <c r="B7" s="383"/>
      <c r="C7" s="383"/>
      <c r="D7" s="383"/>
      <c r="E7" s="383"/>
      <c r="F7" s="384"/>
      <c r="G7" s="384"/>
      <c r="H7" s="384"/>
      <c r="I7" s="384"/>
      <c r="J7" s="384"/>
      <c r="K7" s="384"/>
      <c r="L7" s="384"/>
      <c r="M7" s="384"/>
    </row>
    <row r="8" ht="33" customHeight="1" spans="1:13">
      <c r="A8" s="383" t="s">
        <v>7</v>
      </c>
      <c r="B8" s="383"/>
      <c r="C8" s="383"/>
      <c r="D8" s="383"/>
      <c r="E8" s="383"/>
      <c r="F8" s="383"/>
      <c r="G8" s="383"/>
      <c r="H8" s="383"/>
      <c r="I8" s="383"/>
      <c r="J8" s="383"/>
      <c r="K8" s="383"/>
      <c r="L8" s="383"/>
      <c r="M8" s="383"/>
    </row>
    <row r="9" ht="33" customHeight="1" spans="1:13">
      <c r="A9" s="385" t="s">
        <v>8</v>
      </c>
      <c r="B9" s="385"/>
      <c r="C9" s="385"/>
      <c r="D9" s="385"/>
      <c r="E9" s="385"/>
      <c r="F9" s="385"/>
      <c r="G9" s="385"/>
      <c r="H9" s="385"/>
      <c r="I9" s="385"/>
      <c r="J9" s="383"/>
      <c r="K9" s="383"/>
      <c r="L9" s="383"/>
      <c r="M9" s="383"/>
    </row>
    <row r="10" ht="24" customHeight="1" spans="1:13">
      <c r="A10" s="7"/>
      <c r="B10" s="7"/>
      <c r="C10" s="7"/>
      <c r="D10" s="7"/>
      <c r="E10" s="7"/>
      <c r="F10" s="7"/>
      <c r="G10" s="7"/>
      <c r="H10" s="7"/>
      <c r="I10" s="7"/>
      <c r="J10" s="7"/>
      <c r="K10" s="7"/>
      <c r="L10" s="7"/>
      <c r="M10" s="7"/>
    </row>
    <row r="11" ht="26.1" customHeight="1" spans="1:13">
      <c r="A11" s="386" t="s">
        <v>9</v>
      </c>
      <c r="B11" s="386"/>
      <c r="C11" s="386"/>
      <c r="D11" s="386"/>
      <c r="E11" s="386"/>
      <c r="F11" s="386"/>
      <c r="G11" s="386"/>
      <c r="H11" s="386"/>
      <c r="I11" s="386"/>
      <c r="J11" s="386"/>
      <c r="K11" s="386"/>
      <c r="L11" s="386"/>
      <c r="M11" s="386"/>
    </row>
    <row r="12" ht="26.1" customHeight="1" spans="1:13">
      <c r="A12" s="386"/>
      <c r="B12" s="386"/>
      <c r="C12" s="386"/>
      <c r="D12" s="386"/>
      <c r="E12" s="386"/>
      <c r="F12" s="386"/>
      <c r="G12" s="386"/>
      <c r="H12" s="386"/>
      <c r="I12" s="386"/>
      <c r="J12" s="386"/>
      <c r="K12" s="386"/>
      <c r="L12" s="386"/>
      <c r="M12" s="386"/>
    </row>
    <row r="13" ht="26.1" customHeight="1" spans="1:13">
      <c r="A13" s="386"/>
      <c r="B13" s="386"/>
      <c r="C13" s="386"/>
      <c r="D13" s="386"/>
      <c r="E13" s="386"/>
      <c r="F13" s="386"/>
      <c r="G13" s="386"/>
      <c r="H13" s="386"/>
      <c r="I13" s="386"/>
      <c r="J13" s="386"/>
      <c r="K13" s="386"/>
      <c r="L13" s="386"/>
      <c r="M13" s="386"/>
    </row>
    <row r="14" ht="21.95" customHeight="1" spans="1:13">
      <c r="A14" s="387"/>
      <c r="B14" s="387"/>
      <c r="C14" s="7"/>
      <c r="D14" s="7"/>
      <c r="E14" s="7"/>
      <c r="F14" s="7"/>
      <c r="G14" s="7"/>
      <c r="H14" s="7"/>
      <c r="I14" s="7"/>
      <c r="J14" s="7"/>
      <c r="K14" s="7"/>
      <c r="L14" s="7"/>
      <c r="M14" s="7"/>
    </row>
    <row r="15" ht="24.95" customHeight="1" spans="1:13">
      <c r="A15" s="383" t="s">
        <v>10</v>
      </c>
      <c r="B15" s="383"/>
      <c r="C15" s="383"/>
      <c r="D15" s="383"/>
      <c r="E15" s="383"/>
      <c r="F15" s="383"/>
      <c r="G15" s="383"/>
      <c r="H15" s="383"/>
      <c r="I15" s="383"/>
      <c r="J15" s="383"/>
      <c r="K15" s="383"/>
      <c r="L15" s="383"/>
      <c r="M15" s="383"/>
    </row>
    <row r="16" ht="24.95" customHeight="1" spans="1:13">
      <c r="A16" s="388" t="s">
        <v>11</v>
      </c>
      <c r="B16" s="388"/>
      <c r="C16" s="388"/>
      <c r="D16" s="388"/>
      <c r="E16" s="388"/>
      <c r="F16" s="388"/>
      <c r="G16" s="388"/>
      <c r="H16" s="388"/>
      <c r="I16" s="388"/>
      <c r="J16" s="388"/>
      <c r="K16" s="388"/>
      <c r="L16" s="388"/>
      <c r="M16" s="388"/>
    </row>
    <row r="17" ht="18" customHeight="1" spans="1:13">
      <c r="A17" s="389"/>
      <c r="B17" s="389"/>
      <c r="C17" s="389"/>
      <c r="D17" s="389"/>
      <c r="E17" s="389"/>
      <c r="F17" s="389"/>
      <c r="G17" s="389"/>
      <c r="H17" s="389"/>
      <c r="I17" s="389"/>
      <c r="J17" s="389"/>
      <c r="K17" s="389"/>
      <c r="L17" s="389"/>
      <c r="M17" s="389"/>
    </row>
    <row r="18" ht="18" customHeight="1" spans="1:13">
      <c r="A18" s="389"/>
      <c r="B18" s="389"/>
      <c r="C18" s="389"/>
      <c r="D18" s="389"/>
      <c r="E18" s="389"/>
      <c r="F18" s="389"/>
      <c r="G18" s="389"/>
      <c r="H18" s="389"/>
      <c r="I18" s="389"/>
      <c r="J18" s="389"/>
      <c r="K18" s="389"/>
      <c r="L18" s="389"/>
      <c r="M18" s="389"/>
    </row>
    <row r="19" ht="21" customHeight="1" spans="1:13">
      <c r="A19" s="390"/>
      <c r="B19" s="391"/>
      <c r="C19" s="391"/>
      <c r="D19" s="391"/>
      <c r="E19" s="391"/>
      <c r="F19" s="391"/>
      <c r="G19" s="392"/>
      <c r="H19" s="391"/>
      <c r="I19" s="391"/>
      <c r="J19" s="391"/>
      <c r="K19" s="391"/>
      <c r="L19" s="392"/>
      <c r="M19" s="382"/>
    </row>
    <row r="20" ht="21" customHeight="1" spans="1:13">
      <c r="A20" s="390"/>
      <c r="B20" s="382" t="s">
        <v>12</v>
      </c>
      <c r="C20" s="382"/>
      <c r="D20" s="382"/>
      <c r="E20" s="382"/>
      <c r="F20" s="382"/>
      <c r="G20" s="393"/>
      <c r="H20" s="382" t="s">
        <v>13</v>
      </c>
      <c r="I20" s="382"/>
      <c r="J20" s="382"/>
      <c r="K20" s="382"/>
      <c r="L20" s="393"/>
      <c r="M20" s="382"/>
    </row>
    <row r="21" ht="21" customHeight="1" spans="1:13">
      <c r="A21" s="390"/>
      <c r="B21" s="382"/>
      <c r="C21" s="382"/>
      <c r="D21" s="382"/>
      <c r="E21" s="382"/>
      <c r="F21" s="382"/>
      <c r="G21" s="393"/>
      <c r="H21" s="382"/>
      <c r="I21" s="382"/>
      <c r="J21" s="382"/>
      <c r="K21" s="382"/>
      <c r="L21" s="393"/>
      <c r="M21" s="382"/>
    </row>
    <row r="22" ht="21" customHeight="1" spans="1:13">
      <c r="A22" s="390"/>
      <c r="B22" s="382"/>
      <c r="C22" s="382"/>
      <c r="D22" s="382"/>
      <c r="E22" s="382"/>
      <c r="F22" s="382"/>
      <c r="G22" s="393"/>
      <c r="H22" s="382"/>
      <c r="I22" s="382"/>
      <c r="J22" s="382"/>
      <c r="K22" s="382"/>
      <c r="L22" s="393"/>
      <c r="M22" s="382"/>
    </row>
    <row r="23" ht="21" customHeight="1" spans="1:13">
      <c r="A23" s="390"/>
      <c r="B23" s="382" t="s">
        <v>14</v>
      </c>
      <c r="C23" s="382"/>
      <c r="D23" s="382"/>
      <c r="E23" s="382"/>
      <c r="F23" s="382"/>
      <c r="G23" s="393"/>
      <c r="H23" s="382" t="s">
        <v>15</v>
      </c>
      <c r="I23" s="382"/>
      <c r="J23" s="382"/>
      <c r="K23" s="382"/>
      <c r="L23" s="393"/>
      <c r="M23" s="382"/>
    </row>
    <row r="24" ht="21" customHeight="1" spans="1:13">
      <c r="A24" s="390"/>
      <c r="B24" s="382"/>
      <c r="C24" s="382"/>
      <c r="D24" s="382"/>
      <c r="E24" s="382"/>
      <c r="F24" s="382"/>
      <c r="G24" s="393"/>
      <c r="H24" s="382"/>
      <c r="I24" s="382"/>
      <c r="J24" s="382"/>
      <c r="K24" s="382"/>
      <c r="L24" s="393"/>
      <c r="M24" s="382"/>
    </row>
    <row r="25" ht="21" customHeight="1" spans="1:13">
      <c r="A25" s="390"/>
      <c r="B25" s="382"/>
      <c r="C25" s="382"/>
      <c r="D25" s="382"/>
      <c r="E25" s="382"/>
      <c r="F25" s="382"/>
      <c r="G25" s="393"/>
      <c r="H25" s="382"/>
      <c r="I25" s="382"/>
      <c r="J25" s="382"/>
      <c r="K25" s="382"/>
      <c r="L25" s="393"/>
      <c r="M25" s="382"/>
    </row>
    <row r="26" ht="26.1" customHeight="1" spans="1:13">
      <c r="A26" s="390"/>
      <c r="B26" s="388" t="s">
        <v>16</v>
      </c>
      <c r="C26" s="388"/>
      <c r="D26" s="388"/>
      <c r="E26" s="388"/>
      <c r="F26" s="388"/>
      <c r="G26" s="394"/>
      <c r="H26" s="382" t="s">
        <v>17</v>
      </c>
      <c r="I26" s="382"/>
      <c r="J26" s="382"/>
      <c r="K26" s="382"/>
      <c r="L26" s="393"/>
      <c r="M26" s="382"/>
    </row>
    <row r="27" ht="26.1" customHeight="1" spans="1:13">
      <c r="A27" s="390"/>
      <c r="B27" s="395"/>
      <c r="C27" s="395"/>
      <c r="D27" s="395"/>
      <c r="E27" s="395"/>
      <c r="F27" s="395"/>
      <c r="G27" s="396"/>
      <c r="H27" s="397"/>
      <c r="I27" s="397"/>
      <c r="J27" s="397"/>
      <c r="K27" s="397"/>
      <c r="L27" s="399"/>
      <c r="M27" s="382"/>
    </row>
    <row r="28" ht="30" customHeight="1" spans="1:13">
      <c r="A28" s="398" t="s">
        <v>18</v>
      </c>
      <c r="B28" s="398"/>
      <c r="C28" s="398"/>
      <c r="D28" s="398"/>
      <c r="E28" s="398"/>
      <c r="F28" s="398"/>
      <c r="G28" s="398"/>
      <c r="H28" s="398"/>
      <c r="I28" s="398"/>
      <c r="J28" s="398"/>
      <c r="K28" s="398"/>
      <c r="L28" s="398"/>
      <c r="M28" s="398"/>
    </row>
  </sheetData>
  <mergeCells count="41">
    <mergeCell ref="A2:M2"/>
    <mergeCell ref="A3:M3"/>
    <mergeCell ref="A4:M4"/>
    <mergeCell ref="A5:E5"/>
    <mergeCell ref="F5:M5"/>
    <mergeCell ref="A6:E6"/>
    <mergeCell ref="A7:E7"/>
    <mergeCell ref="A8:E8"/>
    <mergeCell ref="A9:G9"/>
    <mergeCell ref="A10:M10"/>
    <mergeCell ref="A14:B14"/>
    <mergeCell ref="E14:F14"/>
    <mergeCell ref="G14:H14"/>
    <mergeCell ref="L14:M14"/>
    <mergeCell ref="A15:M15"/>
    <mergeCell ref="A16:M16"/>
    <mergeCell ref="A17:M17"/>
    <mergeCell ref="A18:M18"/>
    <mergeCell ref="B19:G19"/>
    <mergeCell ref="H19:L19"/>
    <mergeCell ref="B20:G20"/>
    <mergeCell ref="H20:L20"/>
    <mergeCell ref="B21:G21"/>
    <mergeCell ref="H21:L21"/>
    <mergeCell ref="B22:G22"/>
    <mergeCell ref="H22:L22"/>
    <mergeCell ref="B23:G23"/>
    <mergeCell ref="H23:L23"/>
    <mergeCell ref="B24:G24"/>
    <mergeCell ref="H24:L24"/>
    <mergeCell ref="B25:G25"/>
    <mergeCell ref="H25:L25"/>
    <mergeCell ref="B26:G26"/>
    <mergeCell ref="H26:L26"/>
    <mergeCell ref="B27:G27"/>
    <mergeCell ref="H27:L27"/>
    <mergeCell ref="A28:M28"/>
    <mergeCell ref="A19:A27"/>
    <mergeCell ref="M19:M27"/>
    <mergeCell ref="A11:M13"/>
    <mergeCell ref="F6:M7"/>
  </mergeCells>
  <printOptions horizontalCentered="1"/>
  <pageMargins left="0.751388888888889" right="0.554861111111111" top="1" bottom="0.802777777777778"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C37"/>
  <sheetViews>
    <sheetView topLeftCell="A11" workbookViewId="0">
      <selection activeCell="C44" sqref="C44"/>
    </sheetView>
  </sheetViews>
  <sheetFormatPr defaultColWidth="9" defaultRowHeight="13.5" outlineLevelCol="2"/>
  <cols>
    <col min="1" max="1" width="7.375" customWidth="1"/>
    <col min="2" max="2" width="47.125" customWidth="1"/>
    <col min="3" max="3" width="27.5" customWidth="1"/>
  </cols>
  <sheetData>
    <row r="1" spans="1:1">
      <c r="A1" s="1"/>
    </row>
    <row r="2" ht="27" customHeight="1" spans="1:3">
      <c r="A2" s="335" t="s">
        <v>431</v>
      </c>
      <c r="B2" s="335"/>
      <c r="C2" s="335"/>
    </row>
    <row r="3" ht="15" customHeight="1" spans="1:3">
      <c r="A3" s="336"/>
      <c r="B3" s="336"/>
      <c r="C3" s="336"/>
    </row>
    <row r="4" ht="18.95" customHeight="1" spans="1:3">
      <c r="A4" s="8" t="s">
        <v>255</v>
      </c>
      <c r="B4" s="9" t="s">
        <v>257</v>
      </c>
      <c r="C4" s="10" t="s">
        <v>258</v>
      </c>
    </row>
    <row r="5" ht="18.95" customHeight="1" spans="1:3">
      <c r="A5" s="14">
        <v>1</v>
      </c>
      <c r="B5" s="28" t="s">
        <v>432</v>
      </c>
      <c r="C5" s="41">
        <f>SUM(C6:C11)</f>
        <v>0</v>
      </c>
    </row>
    <row r="6" ht="18.95" customHeight="1" spans="1:3">
      <c r="A6" s="14">
        <v>2</v>
      </c>
      <c r="B6" s="30" t="s">
        <v>433</v>
      </c>
      <c r="C6" s="41"/>
    </row>
    <row r="7" ht="18.95" customHeight="1" spans="1:3">
      <c r="A7" s="14">
        <v>3</v>
      </c>
      <c r="B7" s="30" t="s">
        <v>434</v>
      </c>
      <c r="C7" s="41"/>
    </row>
    <row r="8" ht="18.95" customHeight="1" spans="1:3">
      <c r="A8" s="14">
        <v>4</v>
      </c>
      <c r="B8" s="30" t="s">
        <v>435</v>
      </c>
      <c r="C8" s="41"/>
    </row>
    <row r="9" ht="18.95" customHeight="1" spans="1:3">
      <c r="A9" s="14">
        <v>5</v>
      </c>
      <c r="B9" s="30" t="s">
        <v>436</v>
      </c>
      <c r="C9" s="41"/>
    </row>
    <row r="10" ht="18.95" customHeight="1" spans="1:3">
      <c r="A10" s="14">
        <v>6</v>
      </c>
      <c r="B10" s="30" t="s">
        <v>437</v>
      </c>
      <c r="C10" s="41"/>
    </row>
    <row r="11" ht="18.95" customHeight="1" spans="1:3">
      <c r="A11" s="14">
        <v>7</v>
      </c>
      <c r="B11" s="30" t="s">
        <v>438</v>
      </c>
      <c r="C11" s="41">
        <f>C12+C13</f>
        <v>0</v>
      </c>
    </row>
    <row r="12" ht="18.95" customHeight="1" spans="1:3">
      <c r="A12" s="14">
        <v>8</v>
      </c>
      <c r="B12" s="108" t="s">
        <v>439</v>
      </c>
      <c r="C12" s="41"/>
    </row>
    <row r="13" ht="18.95" customHeight="1" spans="1:3">
      <c r="A13" s="14">
        <v>9</v>
      </c>
      <c r="B13" s="337" t="s">
        <v>253</v>
      </c>
      <c r="C13" s="41"/>
    </row>
    <row r="14" ht="18.95" customHeight="1" spans="1:3">
      <c r="A14" s="14">
        <v>10</v>
      </c>
      <c r="B14" s="28" t="s">
        <v>440</v>
      </c>
      <c r="C14" s="41">
        <f>SUM(C15:C21)</f>
        <v>0</v>
      </c>
    </row>
    <row r="15" ht="18.95" customHeight="1" spans="1:3">
      <c r="A15" s="14">
        <v>11</v>
      </c>
      <c r="B15" s="30" t="s">
        <v>441</v>
      </c>
      <c r="C15" s="41"/>
    </row>
    <row r="16" ht="18.95" customHeight="1" spans="1:3">
      <c r="A16" s="14">
        <v>12</v>
      </c>
      <c r="B16" s="30" t="s">
        <v>442</v>
      </c>
      <c r="C16" s="41"/>
    </row>
    <row r="17" ht="18.95" customHeight="1" spans="1:3">
      <c r="A17" s="14">
        <v>13</v>
      </c>
      <c r="B17" s="30" t="s">
        <v>443</v>
      </c>
      <c r="C17" s="41"/>
    </row>
    <row r="18" ht="18.95" customHeight="1" spans="1:3">
      <c r="A18" s="14">
        <v>14</v>
      </c>
      <c r="B18" s="30" t="s">
        <v>444</v>
      </c>
      <c r="C18" s="41"/>
    </row>
    <row r="19" ht="18.95" customHeight="1" spans="1:3">
      <c r="A19" s="14">
        <v>15</v>
      </c>
      <c r="B19" s="30" t="s">
        <v>445</v>
      </c>
      <c r="C19" s="41"/>
    </row>
    <row r="20" ht="18.95" customHeight="1" spans="1:3">
      <c r="A20" s="14">
        <v>16</v>
      </c>
      <c r="B20" s="30" t="s">
        <v>446</v>
      </c>
      <c r="C20" s="41"/>
    </row>
    <row r="21" ht="18.95" customHeight="1" spans="1:3">
      <c r="A21" s="14">
        <v>17</v>
      </c>
      <c r="B21" s="30" t="s">
        <v>447</v>
      </c>
      <c r="C21" s="41"/>
    </row>
    <row r="22" ht="18.95" customHeight="1" spans="1:3">
      <c r="A22" s="14">
        <v>18</v>
      </c>
      <c r="B22" s="28" t="s">
        <v>448</v>
      </c>
      <c r="C22" s="41">
        <f>SUM(C23:C27)</f>
        <v>0</v>
      </c>
    </row>
    <row r="23" ht="18.95" customHeight="1" spans="1:3">
      <c r="A23" s="14">
        <v>19</v>
      </c>
      <c r="B23" s="30" t="s">
        <v>449</v>
      </c>
      <c r="C23" s="41"/>
    </row>
    <row r="24" ht="18.95" customHeight="1" spans="1:3">
      <c r="A24" s="14">
        <v>20</v>
      </c>
      <c r="B24" s="30" t="s">
        <v>450</v>
      </c>
      <c r="C24" s="41"/>
    </row>
    <row r="25" ht="18.95" customHeight="1" spans="1:3">
      <c r="A25" s="14">
        <v>21</v>
      </c>
      <c r="B25" s="30" t="s">
        <v>451</v>
      </c>
      <c r="C25" s="41"/>
    </row>
    <row r="26" ht="18.95" customHeight="1" spans="1:3">
      <c r="A26" s="14">
        <v>22</v>
      </c>
      <c r="B26" s="30" t="s">
        <v>452</v>
      </c>
      <c r="C26" s="41"/>
    </row>
    <row r="27" ht="18.95" customHeight="1" spans="1:3">
      <c r="A27" s="14">
        <v>23</v>
      </c>
      <c r="B27" s="30" t="s">
        <v>453</v>
      </c>
      <c r="C27" s="41"/>
    </row>
    <row r="28" ht="18.95" customHeight="1" spans="1:3">
      <c r="A28" s="14">
        <v>24</v>
      </c>
      <c r="B28" s="28" t="s">
        <v>454</v>
      </c>
      <c r="C28" s="41">
        <f>SUM(C29:C32)</f>
        <v>0</v>
      </c>
    </row>
    <row r="29" ht="18.95" customHeight="1" spans="1:3">
      <c r="A29" s="14">
        <v>25</v>
      </c>
      <c r="B29" s="30" t="s">
        <v>455</v>
      </c>
      <c r="C29" s="41"/>
    </row>
    <row r="30" ht="18.95" customHeight="1" spans="1:3">
      <c r="A30" s="14">
        <v>26</v>
      </c>
      <c r="B30" s="30" t="s">
        <v>456</v>
      </c>
      <c r="C30" s="41"/>
    </row>
    <row r="31" ht="18.95" customHeight="1" spans="1:3">
      <c r="A31" s="14">
        <v>27</v>
      </c>
      <c r="B31" s="30" t="s">
        <v>457</v>
      </c>
      <c r="C31" s="41"/>
    </row>
    <row r="32" ht="18.95" customHeight="1" spans="1:3">
      <c r="A32" s="21">
        <v>28</v>
      </c>
      <c r="B32" s="338" t="s">
        <v>458</v>
      </c>
      <c r="C32" s="42"/>
    </row>
    <row r="35" spans="1:2">
      <c r="A35" s="31"/>
      <c r="B35" s="339"/>
    </row>
    <row r="36" spans="2:2">
      <c r="B36" s="339"/>
    </row>
    <row r="37" spans="2:2">
      <c r="B37" s="339"/>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K32"/>
  <sheetViews>
    <sheetView topLeftCell="B1" workbookViewId="0">
      <selection activeCell="E8" sqref="E8"/>
    </sheetView>
  </sheetViews>
  <sheetFormatPr defaultColWidth="9" defaultRowHeight="13.5"/>
  <cols>
    <col min="1" max="1" width="6.5" customWidth="1"/>
    <col min="2" max="2" width="27.25" customWidth="1"/>
    <col min="3" max="3" width="14" customWidth="1"/>
    <col min="4" max="4" width="8.5" customWidth="1"/>
    <col min="5" max="5" width="14.125" customWidth="1"/>
    <col min="6" max="6" width="8.75" customWidth="1"/>
    <col min="7" max="7" width="12.25" customWidth="1"/>
    <col min="8" max="8" width="9.25" customWidth="1"/>
  </cols>
  <sheetData>
    <row r="1" customHeight="1" spans="1:1">
      <c r="A1" s="1"/>
    </row>
    <row r="2" ht="27" customHeight="1" spans="1:8">
      <c r="A2" s="2" t="s">
        <v>459</v>
      </c>
      <c r="B2" s="2"/>
      <c r="C2" s="2"/>
      <c r="D2" s="2"/>
      <c r="E2" s="2"/>
      <c r="F2" s="2"/>
      <c r="G2" s="2"/>
      <c r="H2" s="2"/>
    </row>
    <row r="3" ht="17.1" customHeight="1" spans="1:8">
      <c r="A3" s="3"/>
      <c r="B3" s="3"/>
      <c r="C3" s="3"/>
      <c r="D3" s="3"/>
      <c r="E3" s="3"/>
      <c r="F3" s="3"/>
      <c r="G3" s="3"/>
      <c r="H3" s="3"/>
    </row>
    <row r="4" ht="23.1" customHeight="1" spans="1:8">
      <c r="A4" s="8" t="s">
        <v>255</v>
      </c>
      <c r="B4" s="9" t="s">
        <v>257</v>
      </c>
      <c r="C4" s="9" t="s">
        <v>460</v>
      </c>
      <c r="D4" s="332" t="s">
        <v>461</v>
      </c>
      <c r="E4" s="9" t="s">
        <v>462</v>
      </c>
      <c r="F4" s="332" t="s">
        <v>461</v>
      </c>
      <c r="G4" s="9" t="s">
        <v>463</v>
      </c>
      <c r="H4" s="333" t="s">
        <v>461</v>
      </c>
    </row>
    <row r="5" ht="23.1" customHeight="1" spans="1:8">
      <c r="A5" s="14"/>
      <c r="B5" s="15"/>
      <c r="C5" s="15"/>
      <c r="D5" s="148" t="s">
        <v>464</v>
      </c>
      <c r="E5" s="15"/>
      <c r="F5" s="148" t="s">
        <v>464</v>
      </c>
      <c r="G5" s="15"/>
      <c r="H5" s="334" t="s">
        <v>464</v>
      </c>
    </row>
    <row r="6" ht="23.1" customHeight="1" spans="1:8">
      <c r="A6" s="14"/>
      <c r="B6" s="15"/>
      <c r="C6" s="15">
        <v>1</v>
      </c>
      <c r="D6" s="15">
        <v>2</v>
      </c>
      <c r="E6" s="15">
        <v>3</v>
      </c>
      <c r="F6" s="15">
        <v>4</v>
      </c>
      <c r="G6" s="15">
        <v>5</v>
      </c>
      <c r="H6" s="16">
        <v>6</v>
      </c>
    </row>
    <row r="7" ht="23.1" customHeight="1" spans="1:11">
      <c r="A7" s="14">
        <v>1</v>
      </c>
      <c r="B7" s="28" t="s">
        <v>465</v>
      </c>
      <c r="C7" s="38"/>
      <c r="D7" s="75" t="s">
        <v>466</v>
      </c>
      <c r="E7" s="38"/>
      <c r="F7" s="75" t="s">
        <v>466</v>
      </c>
      <c r="G7" s="75" t="s">
        <v>466</v>
      </c>
      <c r="H7" s="29" t="s">
        <v>466</v>
      </c>
      <c r="K7" s="298"/>
    </row>
    <row r="8" ht="23.1" customHeight="1" spans="1:8">
      <c r="A8" s="14">
        <v>2</v>
      </c>
      <c r="B8" s="28" t="s">
        <v>467</v>
      </c>
      <c r="C8" s="38"/>
      <c r="D8" s="38"/>
      <c r="E8" s="38"/>
      <c r="F8" s="38"/>
      <c r="G8" s="75" t="s">
        <v>466</v>
      </c>
      <c r="H8" s="29" t="s">
        <v>466</v>
      </c>
    </row>
    <row r="9" ht="23.1" customHeight="1" spans="1:8">
      <c r="A9" s="14">
        <v>3</v>
      </c>
      <c r="B9" s="28" t="s">
        <v>468</v>
      </c>
      <c r="C9" s="38"/>
      <c r="D9" s="38"/>
      <c r="E9" s="38"/>
      <c r="F9" s="38"/>
      <c r="G9" s="75" t="s">
        <v>466</v>
      </c>
      <c r="H9" s="29" t="s">
        <v>466</v>
      </c>
    </row>
    <row r="10" ht="23.1" customHeight="1" spans="1:8">
      <c r="A10" s="14">
        <v>4</v>
      </c>
      <c r="B10" s="28" t="s">
        <v>469</v>
      </c>
      <c r="C10" s="38"/>
      <c r="D10" s="75" t="s">
        <v>466</v>
      </c>
      <c r="E10" s="38"/>
      <c r="F10" s="75" t="s">
        <v>466</v>
      </c>
      <c r="G10" s="75" t="s">
        <v>466</v>
      </c>
      <c r="H10" s="29" t="s">
        <v>466</v>
      </c>
    </row>
    <row r="11" ht="23.1" customHeight="1" spans="1:8">
      <c r="A11" s="14">
        <v>5</v>
      </c>
      <c r="B11" s="28" t="s">
        <v>470</v>
      </c>
      <c r="C11" s="38"/>
      <c r="D11" s="75" t="s">
        <v>466</v>
      </c>
      <c r="E11" s="38"/>
      <c r="F11" s="75" t="s">
        <v>466</v>
      </c>
      <c r="G11" s="75" t="s">
        <v>466</v>
      </c>
      <c r="H11" s="29" t="s">
        <v>466</v>
      </c>
    </row>
    <row r="12" ht="23.1" customHeight="1" spans="1:8">
      <c r="A12" s="14">
        <v>6</v>
      </c>
      <c r="B12" s="28" t="s">
        <v>471</v>
      </c>
      <c r="C12" s="38"/>
      <c r="D12" s="38"/>
      <c r="E12" s="38"/>
      <c r="F12" s="38"/>
      <c r="G12" s="38"/>
      <c r="H12" s="41"/>
    </row>
    <row r="13" ht="23.1" customHeight="1" spans="1:8">
      <c r="A13" s="14">
        <v>7</v>
      </c>
      <c r="B13" s="28" t="s">
        <v>472</v>
      </c>
      <c r="C13" s="38"/>
      <c r="D13" s="75" t="s">
        <v>466</v>
      </c>
      <c r="E13" s="38"/>
      <c r="F13" s="75" t="s">
        <v>466</v>
      </c>
      <c r="G13" s="75" t="s">
        <v>466</v>
      </c>
      <c r="H13" s="29" t="s">
        <v>466</v>
      </c>
    </row>
    <row r="14" ht="23.1" customHeight="1" spans="1:8">
      <c r="A14" s="14">
        <v>8</v>
      </c>
      <c r="B14" s="28" t="s">
        <v>473</v>
      </c>
      <c r="C14" s="38"/>
      <c r="D14" s="75" t="s">
        <v>466</v>
      </c>
      <c r="E14" s="38"/>
      <c r="F14" s="75" t="s">
        <v>466</v>
      </c>
      <c r="G14" s="75" t="s">
        <v>466</v>
      </c>
      <c r="H14" s="29" t="s">
        <v>466</v>
      </c>
    </row>
    <row r="15" ht="23.1" customHeight="1" spans="1:8">
      <c r="A15" s="14">
        <v>9</v>
      </c>
      <c r="B15" s="28" t="s">
        <v>474</v>
      </c>
      <c r="C15" s="38"/>
      <c r="D15" s="75" t="s">
        <v>466</v>
      </c>
      <c r="E15" s="38"/>
      <c r="F15" s="75" t="s">
        <v>466</v>
      </c>
      <c r="G15" s="75" t="s">
        <v>466</v>
      </c>
      <c r="H15" s="29" t="s">
        <v>466</v>
      </c>
    </row>
    <row r="16" ht="23.1" customHeight="1" spans="1:8">
      <c r="A16" s="14">
        <v>10</v>
      </c>
      <c r="B16" s="28" t="s">
        <v>475</v>
      </c>
      <c r="C16" s="38"/>
      <c r="D16" s="75" t="s">
        <v>466</v>
      </c>
      <c r="E16" s="38"/>
      <c r="F16" s="75" t="s">
        <v>466</v>
      </c>
      <c r="G16" s="75" t="s">
        <v>466</v>
      </c>
      <c r="H16" s="29" t="s">
        <v>466</v>
      </c>
    </row>
    <row r="17" ht="23.1" customHeight="1" spans="1:8">
      <c r="A17" s="14">
        <v>11</v>
      </c>
      <c r="B17" s="28" t="s">
        <v>476</v>
      </c>
      <c r="C17" s="38"/>
      <c r="D17" s="38"/>
      <c r="E17" s="38"/>
      <c r="F17" s="38"/>
      <c r="G17" s="75" t="s">
        <v>466</v>
      </c>
      <c r="H17" s="29" t="s">
        <v>466</v>
      </c>
    </row>
    <row r="18" ht="23.1" customHeight="1" spans="1:8">
      <c r="A18" s="14">
        <v>12</v>
      </c>
      <c r="B18" s="28" t="s">
        <v>477</v>
      </c>
      <c r="C18" s="38"/>
      <c r="D18" s="75" t="s">
        <v>466</v>
      </c>
      <c r="E18" s="38"/>
      <c r="F18" s="75" t="s">
        <v>466</v>
      </c>
      <c r="G18" s="75" t="s">
        <v>466</v>
      </c>
      <c r="H18" s="29" t="s">
        <v>466</v>
      </c>
    </row>
    <row r="19" ht="23.1" customHeight="1" spans="1:8">
      <c r="A19" s="14">
        <v>13</v>
      </c>
      <c r="B19" s="28" t="s">
        <v>478</v>
      </c>
      <c r="C19" s="38"/>
      <c r="D19" s="75" t="s">
        <v>466</v>
      </c>
      <c r="E19" s="38"/>
      <c r="F19" s="75" t="s">
        <v>466</v>
      </c>
      <c r="G19" s="75" t="s">
        <v>466</v>
      </c>
      <c r="H19" s="29" t="s">
        <v>466</v>
      </c>
    </row>
    <row r="20" ht="23.1" customHeight="1" spans="1:8">
      <c r="A20" s="14">
        <v>14</v>
      </c>
      <c r="B20" s="28" t="s">
        <v>479</v>
      </c>
      <c r="C20" s="38"/>
      <c r="D20" s="75" t="s">
        <v>466</v>
      </c>
      <c r="E20" s="38"/>
      <c r="F20" s="75" t="s">
        <v>466</v>
      </c>
      <c r="G20" s="75" t="s">
        <v>466</v>
      </c>
      <c r="H20" s="29" t="s">
        <v>466</v>
      </c>
    </row>
    <row r="21" ht="23.1" customHeight="1" spans="1:8">
      <c r="A21" s="14">
        <v>15</v>
      </c>
      <c r="B21" s="28" t="s">
        <v>480</v>
      </c>
      <c r="C21" s="38"/>
      <c r="D21" s="38"/>
      <c r="E21" s="38"/>
      <c r="F21" s="38"/>
      <c r="G21" s="75" t="s">
        <v>466</v>
      </c>
      <c r="H21" s="29" t="s">
        <v>466</v>
      </c>
    </row>
    <row r="22" ht="23.1" customHeight="1" spans="1:8">
      <c r="A22" s="14">
        <v>16</v>
      </c>
      <c r="B22" s="28" t="s">
        <v>481</v>
      </c>
      <c r="C22" s="38"/>
      <c r="D22" s="38"/>
      <c r="E22" s="38"/>
      <c r="F22" s="38"/>
      <c r="G22" s="75" t="s">
        <v>466</v>
      </c>
      <c r="H22" s="29" t="s">
        <v>466</v>
      </c>
    </row>
    <row r="23" ht="23.1" customHeight="1" spans="1:8">
      <c r="A23" s="14">
        <v>17</v>
      </c>
      <c r="B23" s="28" t="s">
        <v>482</v>
      </c>
      <c r="C23" s="38"/>
      <c r="D23" s="75" t="s">
        <v>466</v>
      </c>
      <c r="E23" s="38"/>
      <c r="F23" s="75" t="s">
        <v>466</v>
      </c>
      <c r="G23" s="75" t="s">
        <v>466</v>
      </c>
      <c r="H23" s="29" t="s">
        <v>466</v>
      </c>
    </row>
    <row r="24" ht="23.1" customHeight="1" spans="1:8">
      <c r="A24" s="14">
        <v>18</v>
      </c>
      <c r="B24" s="28" t="s">
        <v>483</v>
      </c>
      <c r="C24" s="38"/>
      <c r="D24" s="38"/>
      <c r="E24" s="38"/>
      <c r="F24" s="38"/>
      <c r="G24" s="75" t="s">
        <v>466</v>
      </c>
      <c r="H24" s="29" t="s">
        <v>466</v>
      </c>
    </row>
    <row r="25" ht="23.1" customHeight="1" spans="1:8">
      <c r="A25" s="14">
        <v>19</v>
      </c>
      <c r="B25" s="28" t="s">
        <v>484</v>
      </c>
      <c r="C25" s="38"/>
      <c r="D25" s="38"/>
      <c r="E25" s="38"/>
      <c r="F25" s="38"/>
      <c r="G25" s="75" t="s">
        <v>466</v>
      </c>
      <c r="H25" s="29" t="s">
        <v>466</v>
      </c>
    </row>
    <row r="26" ht="23.1" customHeight="1" spans="1:8">
      <c r="A26" s="14">
        <v>20</v>
      </c>
      <c r="B26" s="28" t="s">
        <v>485</v>
      </c>
      <c r="C26" s="38"/>
      <c r="D26" s="75" t="s">
        <v>466</v>
      </c>
      <c r="E26" s="38"/>
      <c r="F26" s="75" t="s">
        <v>466</v>
      </c>
      <c r="G26" s="75" t="s">
        <v>466</v>
      </c>
      <c r="H26" s="29" t="s">
        <v>466</v>
      </c>
    </row>
    <row r="27" ht="23.1" customHeight="1" spans="1:8">
      <c r="A27" s="14">
        <v>21</v>
      </c>
      <c r="B27" s="28" t="s">
        <v>486</v>
      </c>
      <c r="C27" s="75" t="s">
        <v>466</v>
      </c>
      <c r="D27" s="75" t="s">
        <v>466</v>
      </c>
      <c r="E27" s="75" t="s">
        <v>466</v>
      </c>
      <c r="F27" s="75" t="s">
        <v>466</v>
      </c>
      <c r="G27" s="38"/>
      <c r="H27" s="41"/>
    </row>
    <row r="28" ht="23.1" customHeight="1" spans="1:8">
      <c r="A28" s="14">
        <v>22</v>
      </c>
      <c r="B28" s="28" t="s">
        <v>487</v>
      </c>
      <c r="C28" s="75" t="s">
        <v>466</v>
      </c>
      <c r="D28" s="75" t="s">
        <v>466</v>
      </c>
      <c r="E28" s="75" t="s">
        <v>466</v>
      </c>
      <c r="F28" s="75" t="s">
        <v>466</v>
      </c>
      <c r="G28" s="38"/>
      <c r="H28" s="41"/>
    </row>
    <row r="29" ht="23.1" customHeight="1" spans="1:8">
      <c r="A29" s="14">
        <v>23</v>
      </c>
      <c r="B29" s="28" t="s">
        <v>488</v>
      </c>
      <c r="C29" s="75" t="s">
        <v>466</v>
      </c>
      <c r="D29" s="75" t="s">
        <v>466</v>
      </c>
      <c r="E29" s="75" t="s">
        <v>466</v>
      </c>
      <c r="F29" s="75" t="s">
        <v>466</v>
      </c>
      <c r="G29" s="38"/>
      <c r="H29" s="29" t="s">
        <v>466</v>
      </c>
    </row>
    <row r="30" ht="23.1" customHeight="1" spans="1:8">
      <c r="A30" s="14">
        <v>24</v>
      </c>
      <c r="B30" s="28" t="s">
        <v>489</v>
      </c>
      <c r="C30" s="75" t="s">
        <v>466</v>
      </c>
      <c r="D30" s="75" t="s">
        <v>466</v>
      </c>
      <c r="E30" s="38"/>
      <c r="F30" s="75" t="s">
        <v>466</v>
      </c>
      <c r="G30" s="75" t="s">
        <v>466</v>
      </c>
      <c r="H30" s="29" t="s">
        <v>466</v>
      </c>
    </row>
    <row r="31" ht="23.1" customHeight="1" spans="1:8">
      <c r="A31" s="14">
        <v>25</v>
      </c>
      <c r="B31" s="28" t="s">
        <v>490</v>
      </c>
      <c r="C31" s="38"/>
      <c r="D31" s="38"/>
      <c r="E31" s="38"/>
      <c r="F31" s="38"/>
      <c r="G31" s="38"/>
      <c r="H31" s="41"/>
    </row>
    <row r="32" ht="23.1" customHeight="1" spans="1:8">
      <c r="A32" s="21">
        <v>26</v>
      </c>
      <c r="B32" s="36" t="s">
        <v>491</v>
      </c>
      <c r="C32" s="40">
        <f>SUM(C7:C26)+C31</f>
        <v>0</v>
      </c>
      <c r="D32" s="40">
        <f>D8+D9+D12+D17+D21+D22+D24+D25+D31</f>
        <v>0</v>
      </c>
      <c r="E32" s="40">
        <f>SUM(E7:E26)+E30+E31</f>
        <v>0</v>
      </c>
      <c r="F32" s="40">
        <f>F8+F9+F12+F17+F21+F22+F24+F25+F31</f>
        <v>0</v>
      </c>
      <c r="G32" s="40">
        <f>G12+G27++G28+G29+G31</f>
        <v>0</v>
      </c>
      <c r="H32" s="42">
        <f>H12+H27+H28+H31</f>
        <v>0</v>
      </c>
    </row>
  </sheetData>
  <protectedRanges>
    <protectedRange sqref="C7:H31 I$1:Z$1048576 $A33:$XFD60" name="区域1"/>
    <protectedRange sqref="J6" name="区域1_1"/>
    <protectedRange sqref="J6:P6" name="区域1_2"/>
  </protectedRanges>
  <mergeCells count="6">
    <mergeCell ref="A2:H2"/>
    <mergeCell ref="A4:A6"/>
    <mergeCell ref="B4:B6"/>
    <mergeCell ref="C4:C5"/>
    <mergeCell ref="E4:E5"/>
    <mergeCell ref="G4:G5"/>
  </mergeCells>
  <printOptions horizontalCentered="1"/>
  <pageMargins left="0.748031496062992" right="0.551181102362205" top="0.78740157480315" bottom="0.78740157480315" header="0.511811023622047" footer="0.511811023622047"/>
  <pageSetup paperSize="9" scale="90" orientation="portrait"/>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X77"/>
  <sheetViews>
    <sheetView topLeftCell="A28" workbookViewId="0">
      <selection activeCell="E43" sqref="E43"/>
    </sheetView>
  </sheetViews>
  <sheetFormatPr defaultColWidth="9" defaultRowHeight="13.5"/>
  <cols>
    <col min="1" max="1" width="4.625" customWidth="1"/>
    <col min="2" max="2" width="38.5" customWidth="1"/>
    <col min="3" max="3" width="12.5" style="31" customWidth="1"/>
    <col min="4" max="5" width="13" style="31" customWidth="1"/>
    <col min="6" max="6" width="13.125" style="31" customWidth="1"/>
    <col min="9" max="9" width="4.5" customWidth="1"/>
    <col min="10" max="10" width="14.875" customWidth="1"/>
    <col min="12" max="12" width="13.25" customWidth="1"/>
    <col min="13" max="13" width="14.875" customWidth="1"/>
    <col min="14" max="14" width="6.125" customWidth="1"/>
    <col min="15" max="15" width="13.375" customWidth="1"/>
  </cols>
  <sheetData>
    <row r="1" ht="12.75" customHeight="1" spans="1:18">
      <c r="A1" s="297"/>
      <c r="B1" s="298"/>
      <c r="C1" s="299"/>
      <c r="D1" s="299"/>
      <c r="E1" s="299"/>
      <c r="F1" s="299"/>
      <c r="G1" s="298"/>
      <c r="H1" s="298"/>
      <c r="I1" s="298"/>
      <c r="J1" s="298"/>
      <c r="K1" s="298"/>
      <c r="L1" s="298"/>
      <c r="M1" s="298"/>
      <c r="N1" s="298"/>
      <c r="O1" s="298"/>
      <c r="P1" s="298"/>
      <c r="Q1" s="298"/>
      <c r="R1" s="298"/>
    </row>
    <row r="2" ht="27" customHeight="1" spans="1:18">
      <c r="A2" s="300" t="s">
        <v>492</v>
      </c>
      <c r="B2" s="300"/>
      <c r="C2" s="300"/>
      <c r="D2" s="300"/>
      <c r="E2" s="300"/>
      <c r="F2" s="300"/>
      <c r="G2" s="298"/>
      <c r="H2" s="298"/>
      <c r="I2" s="298"/>
      <c r="J2" s="298"/>
      <c r="K2" s="298"/>
      <c r="L2" s="298"/>
      <c r="M2" s="298"/>
      <c r="N2" s="298"/>
      <c r="O2" s="298"/>
      <c r="P2" s="298"/>
      <c r="Q2" s="298"/>
      <c r="R2" s="298"/>
    </row>
    <row r="3" ht="15" customHeight="1" spans="1:18">
      <c r="A3" s="301"/>
      <c r="B3" s="301"/>
      <c r="C3" s="301"/>
      <c r="D3" s="301"/>
      <c r="E3" s="301"/>
      <c r="F3" s="301"/>
      <c r="G3" s="298"/>
      <c r="H3" s="298"/>
      <c r="I3" s="298"/>
      <c r="J3" s="298"/>
      <c r="K3" s="298"/>
      <c r="L3" s="298"/>
      <c r="M3" s="298"/>
      <c r="N3" s="298"/>
      <c r="O3" s="298"/>
      <c r="P3" s="298"/>
      <c r="Q3" s="298"/>
      <c r="R3" s="298"/>
    </row>
    <row r="4" ht="22.5" customHeight="1" spans="1:18">
      <c r="A4" s="302" t="s">
        <v>255</v>
      </c>
      <c r="B4" s="303" t="s">
        <v>257</v>
      </c>
      <c r="C4" s="304" t="s">
        <v>493</v>
      </c>
      <c r="D4" s="304" t="s">
        <v>494</v>
      </c>
      <c r="E4" s="304" t="s">
        <v>495</v>
      </c>
      <c r="F4" s="305" t="s">
        <v>496</v>
      </c>
      <c r="G4" s="298"/>
      <c r="H4" s="298"/>
      <c r="I4" s="298"/>
      <c r="J4" s="298"/>
      <c r="K4" s="298"/>
      <c r="L4" s="298"/>
      <c r="M4" s="298"/>
      <c r="N4" s="298"/>
      <c r="O4" s="298"/>
      <c r="P4" s="298"/>
      <c r="Q4" s="298"/>
      <c r="R4" s="298"/>
    </row>
    <row r="5" ht="20.25" customHeight="1" spans="1:18">
      <c r="A5" s="306"/>
      <c r="B5" s="307"/>
      <c r="C5" s="308">
        <v>1</v>
      </c>
      <c r="D5" s="308">
        <v>2</v>
      </c>
      <c r="E5" s="308">
        <v>3</v>
      </c>
      <c r="F5" s="309">
        <v>4</v>
      </c>
      <c r="G5" s="298"/>
      <c r="H5" s="298"/>
      <c r="I5" s="298"/>
      <c r="J5" s="298"/>
      <c r="K5" s="298"/>
      <c r="L5" s="298"/>
      <c r="M5" s="298"/>
      <c r="N5" s="298"/>
      <c r="O5" s="298"/>
      <c r="P5" s="298"/>
      <c r="Q5" s="298"/>
      <c r="R5" s="298"/>
    </row>
    <row r="6" ht="23.25" customHeight="1" spans="1:18">
      <c r="A6" s="310">
        <v>1</v>
      </c>
      <c r="B6" s="311" t="s">
        <v>497</v>
      </c>
      <c r="C6" s="312" t="s">
        <v>466</v>
      </c>
      <c r="D6" s="312" t="s">
        <v>466</v>
      </c>
      <c r="E6" s="38">
        <f>SUM(E7:E9)+SUM(E11:E13)+SUM(E15:E16)</f>
        <v>0</v>
      </c>
      <c r="F6" s="41">
        <f>SUM(F8:F10)+SUM(F12:F13)+SUM(F15:F16)</f>
        <v>0</v>
      </c>
      <c r="G6" s="298"/>
      <c r="H6" s="298"/>
      <c r="I6" s="298"/>
      <c r="J6" s="298"/>
      <c r="K6" s="298"/>
      <c r="L6" s="298"/>
      <c r="M6" s="298"/>
      <c r="N6" s="298"/>
      <c r="O6" s="298"/>
      <c r="P6" s="298"/>
      <c r="Q6" s="298"/>
      <c r="R6" s="298"/>
    </row>
    <row r="7" ht="19.5" customHeight="1" spans="1:18">
      <c r="A7" s="310">
        <v>2</v>
      </c>
      <c r="B7" s="311" t="s">
        <v>498</v>
      </c>
      <c r="C7" s="312" t="s">
        <v>466</v>
      </c>
      <c r="D7" s="38">
        <f>'A105010 视同销售和房地产开发企业特定业务纳税调整明细表'!C6</f>
        <v>0</v>
      </c>
      <c r="E7" s="38">
        <f>'A105010 视同销售和房地产开发企业特定业务纳税调整明细表'!D6</f>
        <v>0</v>
      </c>
      <c r="F7" s="313" t="s">
        <v>466</v>
      </c>
      <c r="G7" s="298"/>
      <c r="H7" s="298"/>
      <c r="I7" s="298"/>
      <c r="J7" s="298"/>
      <c r="K7" s="298"/>
      <c r="L7" s="298"/>
      <c r="M7" s="298"/>
      <c r="N7" s="298"/>
      <c r="O7" s="298"/>
      <c r="P7" s="298"/>
      <c r="Q7" s="298"/>
      <c r="R7" s="298"/>
    </row>
    <row r="8" ht="28.5" customHeight="1" spans="1:18">
      <c r="A8" s="310">
        <v>3</v>
      </c>
      <c r="B8" s="311" t="s">
        <v>499</v>
      </c>
      <c r="C8" s="38">
        <f>'A105020 未按权责发生制确认收入纳税调整明细表'!D20</f>
        <v>0</v>
      </c>
      <c r="D8" s="38">
        <f>'A105020 未按权责发生制确认收入纳税调整明细表'!F20</f>
        <v>0</v>
      </c>
      <c r="E8" s="38">
        <f>IF(D8-C8&gt;=0,D8-C8,0)</f>
        <v>0</v>
      </c>
      <c r="F8" s="314">
        <f>IF(D8-C8&lt;0,ABS(D8-C8),0)</f>
        <v>0</v>
      </c>
      <c r="G8" s="298"/>
      <c r="H8" s="298"/>
      <c r="I8" s="298"/>
      <c r="J8" s="298"/>
      <c r="K8" s="298"/>
      <c r="L8" s="298"/>
      <c r="M8" s="298"/>
      <c r="N8" s="298"/>
      <c r="O8" s="298"/>
      <c r="P8" s="298"/>
      <c r="Q8" s="298"/>
      <c r="R8" s="298"/>
    </row>
    <row r="9" ht="18.75" customHeight="1" spans="1:18">
      <c r="A9" s="310">
        <v>4</v>
      </c>
      <c r="B9" s="311" t="s">
        <v>500</v>
      </c>
      <c r="C9" s="38">
        <f>'A105030 投资收益纳税调整明细表'!C16+'A105030 投资收益纳税调整明细表'!J16</f>
        <v>0</v>
      </c>
      <c r="D9" s="38">
        <f>'A105030 投资收益纳税调整明细表'!D16+'A105030 投资收益纳税调整明细表'!K16</f>
        <v>0</v>
      </c>
      <c r="E9" s="38">
        <f>IF(D9-C9&gt;=0,D9-C9,0)</f>
        <v>0</v>
      </c>
      <c r="F9" s="314">
        <f>IF(D9-C9&lt;0,ABS(D9-C9),0)</f>
        <v>0</v>
      </c>
      <c r="G9" s="298"/>
      <c r="H9" s="298"/>
      <c r="I9" s="298"/>
      <c r="J9" s="298"/>
      <c r="K9" s="298"/>
      <c r="L9" s="298"/>
      <c r="M9" s="298"/>
      <c r="N9" s="298"/>
      <c r="O9" s="298"/>
      <c r="P9" s="298"/>
      <c r="Q9" s="298"/>
      <c r="R9" s="298"/>
    </row>
    <row r="10" ht="28.5" customHeight="1" spans="1:18">
      <c r="A10" s="310">
        <v>5</v>
      </c>
      <c r="B10" s="311" t="s">
        <v>501</v>
      </c>
      <c r="C10" s="312" t="s">
        <v>466</v>
      </c>
      <c r="D10" s="312" t="s">
        <v>466</v>
      </c>
      <c r="E10" s="312" t="s">
        <v>466</v>
      </c>
      <c r="F10" s="315"/>
      <c r="G10" s="298"/>
      <c r="H10" s="298"/>
      <c r="I10" s="298"/>
      <c r="J10" s="298"/>
      <c r="K10" s="298"/>
      <c r="L10" s="298"/>
      <c r="M10" s="298"/>
      <c r="N10" s="298"/>
      <c r="O10" s="298"/>
      <c r="P10" s="298"/>
      <c r="Q10" s="298"/>
      <c r="R10" s="298"/>
    </row>
    <row r="11" ht="20.25" customHeight="1" spans="1:18">
      <c r="A11" s="310">
        <v>6</v>
      </c>
      <c r="B11" s="311" t="s">
        <v>502</v>
      </c>
      <c r="C11" s="312" t="s">
        <v>466</v>
      </c>
      <c r="D11" s="312" t="s">
        <v>466</v>
      </c>
      <c r="E11" s="316"/>
      <c r="F11" s="313" t="s">
        <v>466</v>
      </c>
      <c r="G11" s="298"/>
      <c r="H11" s="298"/>
      <c r="I11" s="298"/>
      <c r="J11" s="298"/>
      <c r="K11" s="298"/>
      <c r="L11" s="298"/>
      <c r="M11" s="298"/>
      <c r="N11" s="298"/>
      <c r="O11" s="298"/>
      <c r="P11" s="298"/>
      <c r="Q11" s="298"/>
      <c r="R11" s="298"/>
    </row>
    <row r="12" ht="20.25" customHeight="1" spans="1:18">
      <c r="A12" s="310">
        <v>7</v>
      </c>
      <c r="B12" s="311" t="s">
        <v>503</v>
      </c>
      <c r="C12" s="316"/>
      <c r="D12" s="312" t="s">
        <v>466</v>
      </c>
      <c r="E12" s="38">
        <f>IF(C12&lt;=0,ABS(C12),0)</f>
        <v>0</v>
      </c>
      <c r="F12" s="41">
        <f>IF(C12&gt;0,C12,0)</f>
        <v>0</v>
      </c>
      <c r="G12" s="298"/>
      <c r="H12" s="298"/>
      <c r="I12" s="298"/>
      <c r="J12" s="298"/>
      <c r="K12" s="298"/>
      <c r="L12" s="298"/>
      <c r="M12" s="298"/>
      <c r="N12" s="298"/>
      <c r="O12" s="298"/>
      <c r="P12" s="298"/>
      <c r="Q12" s="298"/>
      <c r="R12" s="298"/>
    </row>
    <row r="13" ht="20.25" customHeight="1" spans="1:18">
      <c r="A13" s="310">
        <v>8</v>
      </c>
      <c r="B13" s="311" t="s">
        <v>504</v>
      </c>
      <c r="C13" s="312" t="s">
        <v>466</v>
      </c>
      <c r="D13" s="312" t="s">
        <v>466</v>
      </c>
      <c r="E13" s="316"/>
      <c r="F13" s="315"/>
      <c r="G13" s="298"/>
      <c r="H13" s="298"/>
      <c r="I13" s="298"/>
      <c r="J13" s="298"/>
      <c r="K13" s="298"/>
      <c r="L13" s="298"/>
      <c r="M13" s="298"/>
      <c r="N13" s="298"/>
      <c r="O13" s="298"/>
      <c r="P13" s="298"/>
      <c r="Q13" s="298"/>
      <c r="R13" s="298"/>
    </row>
    <row r="14" ht="24" spans="1:18">
      <c r="A14" s="310">
        <v>9</v>
      </c>
      <c r="B14" s="311" t="s">
        <v>505</v>
      </c>
      <c r="C14" s="312" t="s">
        <v>466</v>
      </c>
      <c r="D14" s="312" t="s">
        <v>466</v>
      </c>
      <c r="E14" s="38">
        <f>'A105040 专项用途财政性资金纳税调整表'!P13</f>
        <v>0</v>
      </c>
      <c r="F14" s="41">
        <f>'A105040 专项用途财政性资金纳税调整表'!F13</f>
        <v>0</v>
      </c>
      <c r="G14" s="298"/>
      <c r="H14" s="298"/>
      <c r="I14" s="298"/>
      <c r="J14" s="298"/>
      <c r="K14" s="298"/>
      <c r="L14" s="298"/>
      <c r="M14" s="298"/>
      <c r="N14" s="298"/>
      <c r="O14" s="298"/>
      <c r="P14" s="298"/>
      <c r="Q14" s="298"/>
      <c r="R14" s="298"/>
    </row>
    <row r="15" ht="18" customHeight="1" spans="1:18">
      <c r="A15" s="310">
        <v>10</v>
      </c>
      <c r="B15" s="311" t="s">
        <v>506</v>
      </c>
      <c r="C15" s="316"/>
      <c r="D15" s="316"/>
      <c r="E15" s="38">
        <f>IF(C15-D15&gt;=0,C15-D15,0)</f>
        <v>0</v>
      </c>
      <c r="F15" s="41">
        <f>IF(C15-D15&lt;0,ABS(C15-D15),0)</f>
        <v>0</v>
      </c>
      <c r="G15" s="298"/>
      <c r="H15" s="298"/>
      <c r="I15" s="298"/>
      <c r="J15" s="298"/>
      <c r="K15" s="298"/>
      <c r="L15" s="298"/>
      <c r="M15" s="298"/>
      <c r="N15" s="298"/>
      <c r="O15" s="298"/>
      <c r="P15" s="298"/>
      <c r="Q15" s="298"/>
      <c r="R15" s="298"/>
    </row>
    <row r="16" ht="18" customHeight="1" spans="1:18">
      <c r="A16" s="310">
        <v>11</v>
      </c>
      <c r="B16" s="311" t="s">
        <v>507</v>
      </c>
      <c r="C16" s="316"/>
      <c r="D16" s="316"/>
      <c r="E16" s="38">
        <f>IF(D16-C16&gt;=0,D16-C16,0)</f>
        <v>0</v>
      </c>
      <c r="F16" s="314">
        <f>IF(D16-C16&lt;0,ABS(D16-C16),0)</f>
        <v>0</v>
      </c>
      <c r="G16" s="298"/>
      <c r="H16" s="298"/>
      <c r="I16" s="298"/>
      <c r="J16" s="298"/>
      <c r="K16" s="298"/>
      <c r="L16" s="298"/>
      <c r="M16" s="298"/>
      <c r="N16" s="298"/>
      <c r="O16" s="298"/>
      <c r="P16" s="298"/>
      <c r="Q16" s="298"/>
      <c r="R16" s="298"/>
    </row>
    <row r="17" ht="31.5" customHeight="1" spans="1:18">
      <c r="A17" s="310">
        <v>12</v>
      </c>
      <c r="B17" s="311" t="s">
        <v>508</v>
      </c>
      <c r="C17" s="312" t="s">
        <v>466</v>
      </c>
      <c r="D17" s="312" t="s">
        <v>466</v>
      </c>
      <c r="E17" s="38">
        <f>SUM(E19:E29)+SUM(E31:E35)</f>
        <v>0</v>
      </c>
      <c r="F17" s="41">
        <f>F18+F19+F21+F22+F23+F27+F28+F31+F34+F35</f>
        <v>0</v>
      </c>
      <c r="G17" s="298"/>
      <c r="H17" s="298"/>
      <c r="I17" s="298"/>
      <c r="J17" s="298"/>
      <c r="K17" s="298"/>
      <c r="L17" s="298"/>
      <c r="M17" s="298"/>
      <c r="N17" s="298"/>
      <c r="O17" s="298"/>
      <c r="P17" s="298"/>
      <c r="Q17" s="298"/>
      <c r="R17" s="298"/>
    </row>
    <row r="18" ht="20.25" customHeight="1" spans="1:18">
      <c r="A18" s="310">
        <v>13</v>
      </c>
      <c r="B18" s="311" t="s">
        <v>509</v>
      </c>
      <c r="C18" s="312" t="s">
        <v>466</v>
      </c>
      <c r="D18" s="38">
        <f>'A105010 视同销售和房地产开发企业特定业务纳税调整明细表'!C16</f>
        <v>0</v>
      </c>
      <c r="E18" s="312" t="s">
        <v>466</v>
      </c>
      <c r="F18" s="41">
        <f>ABS('A105010 视同销售和房地产开发企业特定业务纳税调整明细表'!D16)</f>
        <v>0</v>
      </c>
      <c r="G18" s="298"/>
      <c r="H18" s="298"/>
      <c r="I18" s="298"/>
      <c r="J18" s="298"/>
      <c r="K18" s="298"/>
      <c r="L18" s="298"/>
      <c r="M18" s="298"/>
      <c r="N18" s="298"/>
      <c r="O18" s="298"/>
      <c r="P18" s="298"/>
      <c r="Q18" s="298"/>
      <c r="R18" s="298"/>
    </row>
    <row r="19" ht="20.25" customHeight="1" spans="1:24">
      <c r="A19" s="310">
        <v>14</v>
      </c>
      <c r="B19" s="311" t="s">
        <v>510</v>
      </c>
      <c r="C19" s="38">
        <f>'A105050 职工薪酬支出及纳税调整明细表'!C18</f>
        <v>0</v>
      </c>
      <c r="D19" s="38">
        <f>'A105050 职工薪酬支出及纳税调整明细表'!G18</f>
        <v>0</v>
      </c>
      <c r="E19" s="38">
        <f>IF('A105050 职工薪酬支出及纳税调整明细表'!H18&gt;=0,'A105050 职工薪酬支出及纳税调整明细表'!H18,0)</f>
        <v>0</v>
      </c>
      <c r="F19" s="41">
        <f>IF('A105050 职工薪酬支出及纳税调整明细表'!H18&lt;0,ABS('A105050 职工薪酬支出及纳税调整明细表'!H18),0)</f>
        <v>0</v>
      </c>
      <c r="G19" s="298"/>
      <c r="H19" s="298"/>
      <c r="I19" s="326"/>
      <c r="J19" s="327"/>
      <c r="K19" s="326"/>
      <c r="L19" s="326"/>
      <c r="M19" s="326"/>
      <c r="N19" s="326"/>
      <c r="O19" s="328"/>
      <c r="P19" s="326"/>
      <c r="Q19" s="330"/>
      <c r="R19" s="330"/>
      <c r="S19" s="331"/>
      <c r="T19" s="331"/>
      <c r="U19" s="331"/>
      <c r="V19" s="331"/>
      <c r="W19" s="331"/>
      <c r="X19" s="331"/>
    </row>
    <row r="20" ht="20.25" customHeight="1" spans="1:24">
      <c r="A20" s="310">
        <v>15</v>
      </c>
      <c r="B20" s="311" t="s">
        <v>511</v>
      </c>
      <c r="C20" s="38">
        <f>'A104000 期间费用明细表'!C10+'A104000 期间费用明细表'!E10</f>
        <v>0</v>
      </c>
      <c r="D20" s="38">
        <f>O20</f>
        <v>0</v>
      </c>
      <c r="E20" s="38">
        <f>C20-D20</f>
        <v>0</v>
      </c>
      <c r="F20" s="313" t="s">
        <v>466</v>
      </c>
      <c r="G20" s="298"/>
      <c r="H20" s="298"/>
      <c r="I20" s="326"/>
      <c r="J20" s="327"/>
      <c r="K20" s="326"/>
      <c r="L20" s="326"/>
      <c r="M20" s="327"/>
      <c r="N20" s="329"/>
      <c r="O20" s="327"/>
      <c r="P20" s="326"/>
      <c r="Q20" s="330"/>
      <c r="R20" s="330"/>
      <c r="S20" s="331"/>
      <c r="T20" s="331"/>
      <c r="U20" s="331"/>
      <c r="V20" s="331"/>
      <c r="W20" s="331"/>
      <c r="X20" s="331"/>
    </row>
    <row r="21" ht="27" customHeight="1" spans="1:24">
      <c r="A21" s="310">
        <v>16</v>
      </c>
      <c r="B21" s="311" t="s">
        <v>512</v>
      </c>
      <c r="C21" s="312" t="s">
        <v>466</v>
      </c>
      <c r="D21" s="312" t="s">
        <v>466</v>
      </c>
      <c r="E21" s="38">
        <f>IF('A105060 广告费和业务宣传费等跨年度纳税调整明细表'!C17&gt;=0,'A105060 广告费和业务宣传费等跨年度纳税调整明细表'!C17,0)</f>
        <v>0</v>
      </c>
      <c r="F21" s="41">
        <f>IF('A105060 广告费和业务宣传费等跨年度纳税调整明细表'!C17&lt;0,ABS('A105060 广告费和业务宣传费等跨年度纳税调整明细表'!C17),0)</f>
        <v>0</v>
      </c>
      <c r="G21" s="298"/>
      <c r="H21" s="298"/>
      <c r="I21" s="326"/>
      <c r="J21" s="326"/>
      <c r="K21" s="326"/>
      <c r="L21" s="326"/>
      <c r="M21" s="326"/>
      <c r="N21" s="326"/>
      <c r="O21" s="326"/>
      <c r="P21" s="326"/>
      <c r="Q21" s="330"/>
      <c r="R21" s="330"/>
      <c r="S21" s="331"/>
      <c r="T21" s="331"/>
      <c r="U21" s="331"/>
      <c r="V21" s="331"/>
      <c r="W21" s="331"/>
      <c r="X21" s="331"/>
    </row>
    <row r="22" ht="19.5" customHeight="1" spans="1:24">
      <c r="A22" s="310">
        <v>17</v>
      </c>
      <c r="B22" s="311" t="s">
        <v>513</v>
      </c>
      <c r="C22" s="38">
        <f>'A105070 捐赠支出及纳税调整明细表'!C16</f>
        <v>0</v>
      </c>
      <c r="D22" s="38">
        <f>'A105070 捐赠支出及纳税调整明细表'!F16</f>
        <v>0</v>
      </c>
      <c r="E22" s="38">
        <f>'A105070 捐赠支出及纳税调整明细表'!G16</f>
        <v>0</v>
      </c>
      <c r="F22" s="41">
        <f>'A105070 捐赠支出及纳税调整明细表'!H16</f>
        <v>0</v>
      </c>
      <c r="G22" s="298"/>
      <c r="H22" s="298"/>
      <c r="I22" s="330"/>
      <c r="J22" s="330"/>
      <c r="K22" s="330"/>
      <c r="L22" s="330"/>
      <c r="M22" s="330"/>
      <c r="N22" s="330"/>
      <c r="O22" s="330"/>
      <c r="P22" s="330"/>
      <c r="Q22" s="330"/>
      <c r="R22" s="330"/>
      <c r="S22" s="331"/>
      <c r="T22" s="331"/>
      <c r="U22" s="331"/>
      <c r="V22" s="331"/>
      <c r="W22" s="331"/>
      <c r="X22" s="331"/>
    </row>
    <row r="23" ht="19.5" customHeight="1" spans="1:24">
      <c r="A23" s="310">
        <v>18</v>
      </c>
      <c r="B23" s="311" t="s">
        <v>514</v>
      </c>
      <c r="C23" s="316"/>
      <c r="D23" s="316"/>
      <c r="E23" s="38">
        <f>IF(C23-D23&gt;=0,C23-D23,0)</f>
        <v>0</v>
      </c>
      <c r="F23" s="41">
        <f>IF(C23-D23&lt;0,ABS(C23-D23),0)</f>
        <v>0</v>
      </c>
      <c r="G23" s="298"/>
      <c r="H23" s="298"/>
      <c r="I23" s="330"/>
      <c r="J23" s="330"/>
      <c r="K23" s="330"/>
      <c r="L23" s="330"/>
      <c r="M23" s="330"/>
      <c r="N23" s="330"/>
      <c r="O23" s="330"/>
      <c r="P23" s="330"/>
      <c r="Q23" s="330"/>
      <c r="R23" s="330"/>
      <c r="S23" s="331"/>
      <c r="T23" s="331"/>
      <c r="U23" s="331"/>
      <c r="V23" s="331"/>
      <c r="W23" s="331"/>
      <c r="X23" s="331"/>
    </row>
    <row r="24" ht="19.5" customHeight="1" spans="1:24">
      <c r="A24" s="310">
        <v>19</v>
      </c>
      <c r="B24" s="311" t="s">
        <v>515</v>
      </c>
      <c r="C24" s="316"/>
      <c r="D24" s="312" t="s">
        <v>466</v>
      </c>
      <c r="E24" s="38">
        <f>C24</f>
        <v>0</v>
      </c>
      <c r="F24" s="313" t="s">
        <v>466</v>
      </c>
      <c r="G24" s="298"/>
      <c r="H24" s="298"/>
      <c r="I24" s="326"/>
      <c r="J24" s="326"/>
      <c r="K24" s="326"/>
      <c r="L24" s="326"/>
      <c r="M24" s="330"/>
      <c r="N24" s="330"/>
      <c r="O24" s="330"/>
      <c r="P24" s="330"/>
      <c r="Q24" s="330"/>
      <c r="R24" s="330"/>
      <c r="S24" s="331"/>
      <c r="T24" s="331"/>
      <c r="U24" s="331"/>
      <c r="V24" s="331"/>
      <c r="W24" s="331"/>
      <c r="X24" s="331"/>
    </row>
    <row r="25" ht="19.5" customHeight="1" spans="1:24">
      <c r="A25" s="310">
        <v>20</v>
      </c>
      <c r="B25" s="311" t="s">
        <v>516</v>
      </c>
      <c r="C25" s="316"/>
      <c r="D25" s="312" t="s">
        <v>466</v>
      </c>
      <c r="E25" s="38">
        <f>C25</f>
        <v>0</v>
      </c>
      <c r="F25" s="313" t="s">
        <v>466</v>
      </c>
      <c r="G25" s="298"/>
      <c r="H25" s="298"/>
      <c r="I25" s="326"/>
      <c r="J25" s="326"/>
      <c r="K25" s="326"/>
      <c r="L25" s="326"/>
      <c r="M25" s="330"/>
      <c r="N25" s="330"/>
      <c r="O25" s="330"/>
      <c r="P25" s="330"/>
      <c r="Q25" s="330"/>
      <c r="R25" s="330"/>
      <c r="S25" s="331"/>
      <c r="T25" s="331"/>
      <c r="U25" s="331"/>
      <c r="V25" s="331"/>
      <c r="W25" s="331"/>
      <c r="X25" s="331"/>
    </row>
    <row r="26" ht="19.5" customHeight="1" spans="1:24">
      <c r="A26" s="310">
        <v>21</v>
      </c>
      <c r="B26" s="311" t="s">
        <v>517</v>
      </c>
      <c r="C26" s="316"/>
      <c r="D26" s="312" t="s">
        <v>466</v>
      </c>
      <c r="E26" s="38">
        <f>C26</f>
        <v>0</v>
      </c>
      <c r="F26" s="313" t="s">
        <v>466</v>
      </c>
      <c r="G26" s="298"/>
      <c r="H26" s="298"/>
      <c r="I26" s="326"/>
      <c r="J26" s="326"/>
      <c r="K26" s="326"/>
      <c r="L26" s="326"/>
      <c r="M26" s="330"/>
      <c r="N26" s="330"/>
      <c r="O26" s="330"/>
      <c r="P26" s="330"/>
      <c r="Q26" s="330"/>
      <c r="R26" s="330"/>
      <c r="S26" s="331"/>
      <c r="T26" s="331"/>
      <c r="U26" s="331"/>
      <c r="V26" s="331"/>
      <c r="W26" s="331"/>
      <c r="X26" s="331"/>
    </row>
    <row r="27" ht="26.25" customHeight="1" spans="1:24">
      <c r="A27" s="310">
        <v>22</v>
      </c>
      <c r="B27" s="311" t="s">
        <v>518</v>
      </c>
      <c r="C27" s="316"/>
      <c r="D27" s="316"/>
      <c r="E27" s="38">
        <f>IF(C27-D27&gt;=0,C27-D27,0)</f>
        <v>0</v>
      </c>
      <c r="F27" s="41">
        <f>IF(C27-D27&lt;0,ABS(C27-D27),0)</f>
        <v>0</v>
      </c>
      <c r="G27" s="298"/>
      <c r="H27" s="298"/>
      <c r="I27" s="326"/>
      <c r="J27" s="327"/>
      <c r="K27" s="326"/>
      <c r="L27" s="326"/>
      <c r="M27" s="330"/>
      <c r="N27" s="330"/>
      <c r="O27" s="330"/>
      <c r="P27" s="330"/>
      <c r="Q27" s="330"/>
      <c r="R27" s="330"/>
      <c r="S27" s="331"/>
      <c r="T27" s="331"/>
      <c r="U27" s="331"/>
      <c r="V27" s="331"/>
      <c r="W27" s="331"/>
      <c r="X27" s="331"/>
    </row>
    <row r="28" ht="27" customHeight="1" spans="1:24">
      <c r="A28" s="310">
        <v>23</v>
      </c>
      <c r="B28" s="311" t="s">
        <v>519</v>
      </c>
      <c r="C28" s="38">
        <f>'A104000 期间费用明细表'!C12+'A104000 期间费用明细表'!E12</f>
        <v>0</v>
      </c>
      <c r="D28" s="316"/>
      <c r="E28" s="38">
        <f>C28-D28</f>
        <v>0</v>
      </c>
      <c r="F28" s="313"/>
      <c r="G28" s="298"/>
      <c r="H28" s="298"/>
      <c r="I28" s="326"/>
      <c r="J28" s="327"/>
      <c r="K28" s="326"/>
      <c r="L28" s="326"/>
      <c r="M28" s="330"/>
      <c r="N28" s="330"/>
      <c r="O28" s="330"/>
      <c r="P28" s="330"/>
      <c r="Q28" s="330"/>
      <c r="R28" s="330"/>
      <c r="S28" s="331"/>
      <c r="T28" s="331"/>
      <c r="U28" s="331"/>
      <c r="V28" s="331"/>
      <c r="W28" s="331"/>
      <c r="X28" s="331"/>
    </row>
    <row r="29" ht="28.5" customHeight="1" spans="1:24">
      <c r="A29" s="310">
        <v>24</v>
      </c>
      <c r="B29" s="311" t="s">
        <v>520</v>
      </c>
      <c r="C29" s="312" t="s">
        <v>466</v>
      </c>
      <c r="D29" s="312" t="s">
        <v>466</v>
      </c>
      <c r="E29" s="316"/>
      <c r="F29" s="313" t="s">
        <v>466</v>
      </c>
      <c r="G29" s="298"/>
      <c r="H29" s="298"/>
      <c r="I29" s="326"/>
      <c r="J29" s="326"/>
      <c r="K29" s="326"/>
      <c r="L29" s="326"/>
      <c r="M29" s="330"/>
      <c r="N29" s="330"/>
      <c r="O29" s="330"/>
      <c r="P29" s="330"/>
      <c r="Q29" s="330"/>
      <c r="R29" s="330"/>
      <c r="S29" s="331"/>
      <c r="T29" s="331"/>
      <c r="U29" s="331"/>
      <c r="V29" s="331"/>
      <c r="W29" s="331"/>
      <c r="X29" s="331"/>
    </row>
    <row r="30" ht="29.25" customHeight="1" spans="1:24">
      <c r="A30" s="310">
        <v>25</v>
      </c>
      <c r="B30" s="311" t="s">
        <v>521</v>
      </c>
      <c r="C30" s="312" t="s">
        <v>466</v>
      </c>
      <c r="D30" s="312" t="s">
        <v>466</v>
      </c>
      <c r="E30" s="38">
        <f>'A105040 专项用途财政性资金纳税调整表'!M13</f>
        <v>0</v>
      </c>
      <c r="F30" s="313" t="s">
        <v>466</v>
      </c>
      <c r="G30" s="298"/>
      <c r="H30" s="298"/>
      <c r="I30" s="326"/>
      <c r="J30" s="326"/>
      <c r="K30" s="326"/>
      <c r="L30" s="326"/>
      <c r="M30" s="330"/>
      <c r="N30" s="330"/>
      <c r="O30" s="330"/>
      <c r="P30" s="330"/>
      <c r="Q30" s="330"/>
      <c r="R30" s="330"/>
      <c r="S30" s="331"/>
      <c r="T30" s="331"/>
      <c r="U30" s="331"/>
      <c r="V30" s="331"/>
      <c r="W30" s="331"/>
      <c r="X30" s="331"/>
    </row>
    <row r="31" ht="20.25" customHeight="1" spans="1:24">
      <c r="A31" s="310">
        <v>26</v>
      </c>
      <c r="B31" s="311" t="s">
        <v>522</v>
      </c>
      <c r="C31" s="316"/>
      <c r="D31" s="316"/>
      <c r="E31" s="38">
        <f>IF(C31-D31&gt;=0,C31-D31,0)</f>
        <v>0</v>
      </c>
      <c r="F31" s="41">
        <f>IF(C31-D31&lt;0,ABS(C31-D31),0)</f>
        <v>0</v>
      </c>
      <c r="G31" s="298"/>
      <c r="H31" s="298"/>
      <c r="I31" s="326"/>
      <c r="J31" s="326"/>
      <c r="K31" s="326"/>
      <c r="L31" s="326"/>
      <c r="M31" s="330"/>
      <c r="N31" s="330"/>
      <c r="O31" s="330"/>
      <c r="P31" s="330"/>
      <c r="Q31" s="330"/>
      <c r="R31" s="330"/>
      <c r="S31" s="331"/>
      <c r="T31" s="331"/>
      <c r="U31" s="331"/>
      <c r="V31" s="331"/>
      <c r="W31" s="331"/>
      <c r="X31" s="331"/>
    </row>
    <row r="32" ht="23.25" customHeight="1" spans="1:24">
      <c r="A32" s="310">
        <v>27</v>
      </c>
      <c r="B32" s="311" t="s">
        <v>523</v>
      </c>
      <c r="C32" s="316"/>
      <c r="D32" s="312" t="s">
        <v>466</v>
      </c>
      <c r="E32" s="38">
        <f>C32</f>
        <v>0</v>
      </c>
      <c r="F32" s="313" t="s">
        <v>466</v>
      </c>
      <c r="G32" s="298"/>
      <c r="H32" s="298"/>
      <c r="I32" s="326"/>
      <c r="J32" s="326"/>
      <c r="K32" s="326"/>
      <c r="L32" s="326"/>
      <c r="M32" s="330"/>
      <c r="N32" s="330"/>
      <c r="O32" s="330"/>
      <c r="P32" s="330"/>
      <c r="Q32" s="330"/>
      <c r="R32" s="330"/>
      <c r="S32" s="331"/>
      <c r="T32" s="331"/>
      <c r="U32" s="331"/>
      <c r="V32" s="331"/>
      <c r="W32" s="331"/>
      <c r="X32" s="331"/>
    </row>
    <row r="33" ht="21.75" customHeight="1" spans="1:24">
      <c r="A33" s="310">
        <v>28</v>
      </c>
      <c r="B33" s="311" t="s">
        <v>524</v>
      </c>
      <c r="C33" s="312" t="s">
        <v>466</v>
      </c>
      <c r="D33" s="312" t="s">
        <v>466</v>
      </c>
      <c r="E33" s="38">
        <f>'A108010 境外所得纳税调整后所得明细表'!Q17+'A108010 境外所得纳税调整后所得明细表'!R17</f>
        <v>0</v>
      </c>
      <c r="F33" s="313" t="s">
        <v>466</v>
      </c>
      <c r="G33" s="298"/>
      <c r="H33" s="298"/>
      <c r="I33" s="330"/>
      <c r="J33" s="330"/>
      <c r="K33" s="330"/>
      <c r="L33" s="330"/>
      <c r="M33" s="330"/>
      <c r="N33" s="330"/>
      <c r="O33" s="330"/>
      <c r="P33" s="330"/>
      <c r="Q33" s="330"/>
      <c r="R33" s="330"/>
      <c r="S33" s="331"/>
      <c r="T33" s="331"/>
      <c r="U33" s="331"/>
      <c r="V33" s="331"/>
      <c r="W33" s="331"/>
      <c r="X33" s="331"/>
    </row>
    <row r="34" ht="21" customHeight="1" spans="1:24">
      <c r="A34" s="310">
        <v>29</v>
      </c>
      <c r="B34" s="311" t="s">
        <v>525</v>
      </c>
      <c r="C34" s="316"/>
      <c r="D34" s="316"/>
      <c r="E34" s="38">
        <f>IF(C34-D34&gt;=0,C34-D34,0)</f>
        <v>0</v>
      </c>
      <c r="F34" s="41">
        <f>IF(C34-D34&lt;0,ABS(C34-D34),0)</f>
        <v>0</v>
      </c>
      <c r="G34" s="298"/>
      <c r="H34" s="298"/>
      <c r="I34" s="330"/>
      <c r="J34" s="330"/>
      <c r="K34" s="330"/>
      <c r="L34" s="330"/>
      <c r="M34" s="330"/>
      <c r="N34" s="330"/>
      <c r="O34" s="330"/>
      <c r="P34" s="330"/>
      <c r="Q34" s="330"/>
      <c r="R34" s="330"/>
      <c r="S34" s="331"/>
      <c r="T34" s="331"/>
      <c r="U34" s="331"/>
      <c r="V34" s="331"/>
      <c r="W34" s="331"/>
      <c r="X34" s="331"/>
    </row>
    <row r="35" ht="20.25" customHeight="1" spans="1:18">
      <c r="A35" s="310">
        <v>30</v>
      </c>
      <c r="B35" s="311" t="s">
        <v>526</v>
      </c>
      <c r="C35" s="316"/>
      <c r="D35" s="316"/>
      <c r="E35" s="38">
        <f>IF(C35-D35&gt;=0,C35-D35,0)</f>
        <v>0</v>
      </c>
      <c r="F35" s="41">
        <f>IF(C35-D35&lt;0,ABS(C35-D35),0)</f>
        <v>0</v>
      </c>
      <c r="G35" s="298"/>
      <c r="H35" s="298"/>
      <c r="I35" s="298"/>
      <c r="J35" s="298"/>
      <c r="K35" s="298"/>
      <c r="L35" s="298"/>
      <c r="M35" s="298"/>
      <c r="N35" s="298"/>
      <c r="O35" s="298"/>
      <c r="P35" s="298"/>
      <c r="Q35" s="298"/>
      <c r="R35" s="298"/>
    </row>
    <row r="36" ht="19.5" customHeight="1" spans="1:18">
      <c r="A36" s="310">
        <v>31</v>
      </c>
      <c r="B36" s="311" t="s">
        <v>527</v>
      </c>
      <c r="C36" s="312" t="s">
        <v>466</v>
      </c>
      <c r="D36" s="312" t="s">
        <v>466</v>
      </c>
      <c r="E36" s="38">
        <f>E37+E38+E39+E40</f>
        <v>0</v>
      </c>
      <c r="F36" s="41">
        <f>F37+F38+F39+F40</f>
        <v>0</v>
      </c>
      <c r="G36" s="298"/>
      <c r="H36" s="298"/>
      <c r="I36" s="298"/>
      <c r="J36" s="298"/>
      <c r="K36" s="298"/>
      <c r="L36" s="298"/>
      <c r="M36" s="298"/>
      <c r="N36" s="298"/>
      <c r="O36" s="298"/>
      <c r="P36" s="298"/>
      <c r="Q36" s="298"/>
      <c r="R36" s="298"/>
    </row>
    <row r="37" ht="19.5" customHeight="1" spans="1:18">
      <c r="A37" s="310">
        <v>32</v>
      </c>
      <c r="B37" s="311" t="s">
        <v>528</v>
      </c>
      <c r="C37" s="38">
        <f>'A105080 资产折旧、摊销纳税调整明细表'!F61</f>
        <v>0</v>
      </c>
      <c r="D37" s="38">
        <f>'A105080 资产折旧、摊销纳税调整明细表'!I61</f>
        <v>0</v>
      </c>
      <c r="E37" s="38">
        <f>IF('A105080 资产折旧、摊销纳税调整明细表'!M61&gt;=0,'A105080 资产折旧、摊销纳税调整明细表'!M61,0)</f>
        <v>0</v>
      </c>
      <c r="F37" s="41">
        <f>IF('A105080 资产折旧、摊销纳税调整明细表'!M61&lt;0,ABS('A105080 资产折旧、摊销纳税调整明细表'!M61),0)</f>
        <v>0</v>
      </c>
      <c r="G37" s="298"/>
      <c r="H37" s="298"/>
      <c r="I37" s="298"/>
      <c r="J37" s="298"/>
      <c r="K37" s="298"/>
      <c r="L37" s="298"/>
      <c r="M37" s="298"/>
      <c r="N37" s="298"/>
      <c r="O37" s="298"/>
      <c r="P37" s="298"/>
      <c r="Q37" s="298"/>
      <c r="R37" s="298"/>
    </row>
    <row r="38" ht="19.5" customHeight="1" spans="1:18">
      <c r="A38" s="310">
        <v>33</v>
      </c>
      <c r="B38" s="311" t="s">
        <v>529</v>
      </c>
      <c r="C38" s="316"/>
      <c r="D38" s="312" t="s">
        <v>466</v>
      </c>
      <c r="E38" s="38">
        <f>IF(C38&gt;=0,C38,0)</f>
        <v>0</v>
      </c>
      <c r="F38" s="41">
        <f>IF(C38&lt;0,ABS(C38),0)</f>
        <v>0</v>
      </c>
      <c r="G38" s="298"/>
      <c r="H38" s="298"/>
      <c r="I38" s="298"/>
      <c r="J38" s="298"/>
      <c r="K38" s="298"/>
      <c r="L38" s="298"/>
      <c r="M38" s="298"/>
      <c r="N38" s="298"/>
      <c r="O38" s="298"/>
      <c r="P38" s="298"/>
      <c r="Q38" s="298"/>
      <c r="R38" s="298"/>
    </row>
    <row r="39" ht="19.5" customHeight="1" spans="1:18">
      <c r="A39" s="310">
        <v>34</v>
      </c>
      <c r="B39" s="311" t="s">
        <v>530</v>
      </c>
      <c r="C39" s="312" t="s">
        <v>466</v>
      </c>
      <c r="D39" s="312" t="s">
        <v>466</v>
      </c>
      <c r="E39" s="38">
        <f>IF('A105090 资产损失税前扣除及纳税调整明细表'!I34&gt;=0,'A105090 资产损失税前扣除及纳税调整明细表'!I34,0)</f>
        <v>0</v>
      </c>
      <c r="F39" s="41">
        <f>IF('A105090 资产损失税前扣除及纳税调整明细表'!I34&lt;0,ABS('A105090 资产损失税前扣除及纳税调整明细表'!I34),0)</f>
        <v>0</v>
      </c>
      <c r="G39" s="298"/>
      <c r="H39" s="298"/>
      <c r="I39" s="298"/>
      <c r="J39" s="298"/>
      <c r="K39" s="298"/>
      <c r="L39" s="298"/>
      <c r="M39" s="298"/>
      <c r="N39" s="298"/>
      <c r="O39" s="298"/>
      <c r="P39" s="298"/>
      <c r="Q39" s="298"/>
      <c r="R39" s="298"/>
    </row>
    <row r="40" ht="19.5" customHeight="1" spans="1:18">
      <c r="A40" s="310">
        <v>35</v>
      </c>
      <c r="B40" s="311" t="s">
        <v>531</v>
      </c>
      <c r="C40" s="316"/>
      <c r="D40" s="316"/>
      <c r="E40" s="38">
        <f>IF(C40-D40&gt;=0,C40-D40,0)</f>
        <v>0</v>
      </c>
      <c r="F40" s="41">
        <f>IF(C40-D40&lt;0,ABS(C40-D40),0)</f>
        <v>0</v>
      </c>
      <c r="G40" s="298"/>
      <c r="H40" s="298"/>
      <c r="I40" s="298"/>
      <c r="J40" s="298"/>
      <c r="K40" s="298"/>
      <c r="L40" s="298"/>
      <c r="M40" s="298"/>
      <c r="N40" s="298"/>
      <c r="O40" s="298"/>
      <c r="P40" s="298"/>
      <c r="Q40" s="298"/>
      <c r="R40" s="298"/>
    </row>
    <row r="41" ht="19.5" customHeight="1" spans="1:18">
      <c r="A41" s="310">
        <v>36</v>
      </c>
      <c r="B41" s="311" t="s">
        <v>532</v>
      </c>
      <c r="C41" s="312" t="s">
        <v>466</v>
      </c>
      <c r="D41" s="312" t="s">
        <v>466</v>
      </c>
      <c r="E41" s="38">
        <f>E42+E43+E44+E52+E53+E54+E55</f>
        <v>0</v>
      </c>
      <c r="F41" s="41">
        <f>F42+F43+F44+F52+F53+F54+F55</f>
        <v>0</v>
      </c>
      <c r="G41" s="298"/>
      <c r="H41" s="298"/>
      <c r="I41" s="298"/>
      <c r="J41" s="298"/>
      <c r="K41" s="298"/>
      <c r="L41" s="298"/>
      <c r="M41" s="298"/>
      <c r="N41" s="298"/>
      <c r="O41" s="298"/>
      <c r="P41" s="298"/>
      <c r="Q41" s="298"/>
      <c r="R41" s="298"/>
    </row>
    <row r="42" ht="24" spans="1:18">
      <c r="A42" s="310">
        <v>37</v>
      </c>
      <c r="B42" s="311" t="s">
        <v>533</v>
      </c>
      <c r="C42" s="38">
        <f>'A105100 企业重组及递延纳税事项纳税调整明细表'!C25+'A105100 企业重组及递延纳税事项纳税调整明细表'!F25</f>
        <v>0</v>
      </c>
      <c r="D42" s="38">
        <f>'A105100 企业重组及递延纳税事项纳税调整明细表'!D25+'A105100 企业重组及递延纳税事项纳税调整明细表'!G25</f>
        <v>0</v>
      </c>
      <c r="E42" s="38">
        <f>IF('A105100 企业重组及递延纳税事项纳税调整明细表'!I25&gt;=0,'A105100 企业重组及递延纳税事项纳税调整明细表'!I25,0)</f>
        <v>0</v>
      </c>
      <c r="F42" s="41">
        <f>IF('A105100 企业重组及递延纳税事项纳税调整明细表'!I25&lt;0,ABS('A105100 企业重组及递延纳税事项纳税调整明细表'!I25),0)</f>
        <v>0</v>
      </c>
      <c r="G42" s="298"/>
      <c r="H42" s="298"/>
      <c r="I42" s="298"/>
      <c r="J42" s="298"/>
      <c r="K42" s="298"/>
      <c r="L42" s="298"/>
      <c r="M42" s="298"/>
      <c r="N42" s="298"/>
      <c r="O42" s="298"/>
      <c r="P42" s="298"/>
      <c r="Q42" s="298"/>
      <c r="R42" s="298"/>
    </row>
    <row r="43" ht="22.5" customHeight="1" spans="1:18">
      <c r="A43" s="310">
        <v>38</v>
      </c>
      <c r="B43" s="311" t="s">
        <v>534</v>
      </c>
      <c r="C43" s="312" t="s">
        <v>466</v>
      </c>
      <c r="D43" s="312" t="s">
        <v>466</v>
      </c>
      <c r="E43" s="38">
        <f>IF('A105110 政策性搬迁纳税调整明细表'!C28&gt;=0,'A105110 政策性搬迁纳税调整明细表'!C28,0)</f>
        <v>0</v>
      </c>
      <c r="F43" s="41">
        <f>IF('A105110 政策性搬迁纳税调整明细表'!C28&lt;0,ABS('A105110 政策性搬迁纳税调整明细表'!C28),0)</f>
        <v>0</v>
      </c>
      <c r="G43" s="298"/>
      <c r="H43" s="298"/>
      <c r="I43" s="298"/>
      <c r="J43" s="298"/>
      <c r="K43" s="298"/>
      <c r="L43" s="298"/>
      <c r="M43" s="298"/>
      <c r="N43" s="298"/>
      <c r="O43" s="298"/>
      <c r="P43" s="298"/>
      <c r="Q43" s="298"/>
      <c r="R43" s="298"/>
    </row>
    <row r="44" ht="29.25" customHeight="1" spans="1:18">
      <c r="A44" s="317">
        <v>39</v>
      </c>
      <c r="B44" s="318" t="s">
        <v>535</v>
      </c>
      <c r="C44" s="312" t="s">
        <v>466</v>
      </c>
      <c r="D44" s="312" t="s">
        <v>466</v>
      </c>
      <c r="E44" s="38">
        <f>E45+E46+E48+E49+E50+E51</f>
        <v>0</v>
      </c>
      <c r="F44" s="41">
        <f>F45+F46+F48+F49+F50+F51</f>
        <v>0</v>
      </c>
      <c r="G44" s="298"/>
      <c r="H44" s="298"/>
      <c r="I44" s="298"/>
      <c r="J44" s="298"/>
      <c r="K44" s="298"/>
      <c r="L44" s="298"/>
      <c r="M44" s="298"/>
      <c r="N44" s="298"/>
      <c r="O44" s="298"/>
      <c r="P44" s="298"/>
      <c r="Q44" s="298"/>
      <c r="R44" s="298"/>
    </row>
    <row r="45" ht="22.5" customHeight="1" spans="1:18">
      <c r="A45" s="319">
        <v>39.1</v>
      </c>
      <c r="B45" s="320" t="s">
        <v>536</v>
      </c>
      <c r="C45" s="321"/>
      <c r="D45" s="316"/>
      <c r="E45" s="38">
        <f t="shared" ref="E45:E50" si="0">IF(C45-D45&gt;=0,C45-D45,0)</f>
        <v>0</v>
      </c>
      <c r="F45" s="41">
        <f t="shared" ref="F45:F50" si="1">IF(C45-D45&lt;0,ABS(C45-D45),0)</f>
        <v>0</v>
      </c>
      <c r="G45" s="298"/>
      <c r="H45" s="298"/>
      <c r="I45" s="298"/>
      <c r="J45" s="298"/>
      <c r="K45" s="298"/>
      <c r="L45" s="298"/>
      <c r="M45" s="298"/>
      <c r="N45" s="298"/>
      <c r="O45" s="298"/>
      <c r="P45" s="298"/>
      <c r="Q45" s="298"/>
      <c r="R45" s="298"/>
    </row>
    <row r="46" ht="22.5" customHeight="1" spans="1:18">
      <c r="A46" s="319">
        <v>39.2</v>
      </c>
      <c r="B46" s="320" t="s">
        <v>537</v>
      </c>
      <c r="C46" s="321"/>
      <c r="D46" s="316"/>
      <c r="E46" s="38">
        <f t="shared" si="0"/>
        <v>0</v>
      </c>
      <c r="F46" s="41">
        <f t="shared" si="1"/>
        <v>0</v>
      </c>
      <c r="G46" s="298"/>
      <c r="H46" s="298"/>
      <c r="I46" s="298"/>
      <c r="J46" s="298"/>
      <c r="K46" s="298"/>
      <c r="L46" s="298"/>
      <c r="M46" s="298"/>
      <c r="N46" s="298"/>
      <c r="O46" s="298"/>
      <c r="P46" s="298"/>
      <c r="Q46" s="298"/>
      <c r="R46" s="298"/>
    </row>
    <row r="47" ht="22.5" customHeight="1" spans="1:18">
      <c r="A47" s="319">
        <v>39.3</v>
      </c>
      <c r="B47" s="320" t="s">
        <v>538</v>
      </c>
      <c r="C47" s="321"/>
      <c r="D47" s="316"/>
      <c r="E47" s="38">
        <f t="shared" si="0"/>
        <v>0</v>
      </c>
      <c r="F47" s="41">
        <f t="shared" si="1"/>
        <v>0</v>
      </c>
      <c r="G47" s="298"/>
      <c r="H47" s="298"/>
      <c r="I47" s="298"/>
      <c r="J47" s="298"/>
      <c r="K47" s="298"/>
      <c r="L47" s="298"/>
      <c r="M47" s="298"/>
      <c r="N47" s="298"/>
      <c r="O47" s="298"/>
      <c r="P47" s="298"/>
      <c r="Q47" s="298"/>
      <c r="R47" s="298"/>
    </row>
    <row r="48" ht="22.5" customHeight="1" spans="1:18">
      <c r="A48" s="319">
        <v>39.4</v>
      </c>
      <c r="B48" s="320" t="s">
        <v>539</v>
      </c>
      <c r="C48" s="321"/>
      <c r="D48" s="316"/>
      <c r="E48" s="38">
        <f t="shared" si="0"/>
        <v>0</v>
      </c>
      <c r="F48" s="41">
        <f t="shared" si="1"/>
        <v>0</v>
      </c>
      <c r="G48" s="298"/>
      <c r="H48" s="298"/>
      <c r="I48" s="298"/>
      <c r="J48" s="298"/>
      <c r="K48" s="298"/>
      <c r="L48" s="298"/>
      <c r="M48" s="298"/>
      <c r="N48" s="298"/>
      <c r="O48" s="298"/>
      <c r="P48" s="298"/>
      <c r="Q48" s="298"/>
      <c r="R48" s="298"/>
    </row>
    <row r="49" ht="22.5" customHeight="1" spans="1:18">
      <c r="A49" s="319">
        <v>39.5</v>
      </c>
      <c r="B49" s="320" t="s">
        <v>540</v>
      </c>
      <c r="C49" s="321"/>
      <c r="D49" s="316"/>
      <c r="E49" s="38">
        <f t="shared" si="0"/>
        <v>0</v>
      </c>
      <c r="F49" s="41">
        <f t="shared" si="1"/>
        <v>0</v>
      </c>
      <c r="G49" s="298"/>
      <c r="H49" s="298"/>
      <c r="I49" s="298"/>
      <c r="J49" s="298"/>
      <c r="K49" s="298"/>
      <c r="L49" s="298"/>
      <c r="M49" s="298"/>
      <c r="N49" s="298"/>
      <c r="O49" s="298"/>
      <c r="P49" s="298"/>
      <c r="Q49" s="298"/>
      <c r="R49" s="298"/>
    </row>
    <row r="50" ht="27.75" customHeight="1" spans="1:18">
      <c r="A50" s="319">
        <v>39.6</v>
      </c>
      <c r="B50" s="320" t="s">
        <v>541</v>
      </c>
      <c r="C50" s="321"/>
      <c r="D50" s="316"/>
      <c r="E50" s="38">
        <f t="shared" si="0"/>
        <v>0</v>
      </c>
      <c r="F50" s="41">
        <f t="shared" si="1"/>
        <v>0</v>
      </c>
      <c r="G50" s="298"/>
      <c r="H50" s="298"/>
      <c r="I50" s="298"/>
      <c r="J50" s="298"/>
      <c r="K50" s="298"/>
      <c r="L50" s="298"/>
      <c r="M50" s="298"/>
      <c r="N50" s="298"/>
      <c r="O50" s="298"/>
      <c r="P50" s="298"/>
      <c r="Q50" s="298"/>
      <c r="R50" s="298"/>
    </row>
    <row r="51" ht="28.5" customHeight="1" spans="1:18">
      <c r="A51" s="319">
        <v>39.7</v>
      </c>
      <c r="B51" s="322" t="s">
        <v>542</v>
      </c>
      <c r="C51" s="312" t="s">
        <v>466</v>
      </c>
      <c r="D51" s="312" t="s">
        <v>466</v>
      </c>
      <c r="E51" s="38">
        <f>IF('A105120 贷款损失准备金及纳税调整明细表'!M16&gt;=0,'A105120 贷款损失准备金及纳税调整明细表'!M16,0)</f>
        <v>0</v>
      </c>
      <c r="F51" s="41">
        <f>IF('A105120 贷款损失准备金及纳税调整明细表'!M16&lt;0,ABS('A105120 贷款损失准备金及纳税调整明细表'!M16),0)</f>
        <v>0</v>
      </c>
      <c r="G51" s="298"/>
      <c r="H51" s="298"/>
      <c r="I51" s="298"/>
      <c r="J51" s="298"/>
      <c r="K51" s="298"/>
      <c r="L51" s="298"/>
      <c r="M51" s="298"/>
      <c r="N51" s="298"/>
      <c r="O51" s="298"/>
      <c r="P51" s="298"/>
      <c r="Q51" s="298"/>
      <c r="R51" s="298"/>
    </row>
    <row r="52" ht="33.75" customHeight="1" spans="1:18">
      <c r="A52" s="310">
        <v>40</v>
      </c>
      <c r="B52" s="311" t="s">
        <v>543</v>
      </c>
      <c r="C52" s="312" t="s">
        <v>466</v>
      </c>
      <c r="D52" s="38">
        <f>'A105010 视同销售和房地产开发企业特定业务纳税调整明细表'!C26</f>
        <v>0</v>
      </c>
      <c r="E52" s="38">
        <f>IF('A105010 视同销售和房地产开发企业特定业务纳税调整明细表'!D26&gt;=0,'A105010 视同销售和房地产开发企业特定业务纳税调整明细表'!D26,0)</f>
        <v>0</v>
      </c>
      <c r="F52" s="41">
        <f>IF('A105010 视同销售和房地产开发企业特定业务纳税调整明细表'!D26&lt;0,ABS('A105010 视同销售和房地产开发企业特定业务纳税调整明细表'!D26),0)</f>
        <v>0</v>
      </c>
      <c r="G52" s="298"/>
      <c r="H52" s="298"/>
      <c r="I52" s="298"/>
      <c r="J52" s="298"/>
      <c r="K52" s="298"/>
      <c r="L52" s="298"/>
      <c r="M52" s="298"/>
      <c r="N52" s="298"/>
      <c r="O52" s="298"/>
      <c r="P52" s="298"/>
      <c r="Q52" s="298"/>
      <c r="R52" s="298"/>
    </row>
    <row r="53" ht="33.75" customHeight="1" spans="1:18">
      <c r="A53" s="310">
        <v>41</v>
      </c>
      <c r="B53" s="311" t="s">
        <v>544</v>
      </c>
      <c r="C53" s="316"/>
      <c r="D53" s="316"/>
      <c r="E53" s="38">
        <f>IF(D53-C53&gt;=0,D53-C53,0)</f>
        <v>0</v>
      </c>
      <c r="F53" s="41">
        <f>IF(D53-C53&lt;0,ABS(D53-C53),0)</f>
        <v>0</v>
      </c>
      <c r="G53" s="298"/>
      <c r="H53" s="298"/>
      <c r="I53" s="298"/>
      <c r="J53" s="298"/>
      <c r="K53" s="298"/>
      <c r="L53" s="298"/>
      <c r="M53" s="298"/>
      <c r="N53" s="298"/>
      <c r="O53" s="298"/>
      <c r="P53" s="298"/>
      <c r="Q53" s="298"/>
      <c r="R53" s="298"/>
    </row>
    <row r="54" ht="22.5" customHeight="1" spans="1:18">
      <c r="A54" s="310">
        <v>42</v>
      </c>
      <c r="B54" s="311" t="s">
        <v>545</v>
      </c>
      <c r="C54" s="316"/>
      <c r="D54" s="316"/>
      <c r="E54" s="38">
        <f>IF(D54-C54&lt;=0,C54-D54,0)</f>
        <v>0</v>
      </c>
      <c r="F54" s="314">
        <f>IF(D54-C54&gt;0,ABS(C54-D54),0)</f>
        <v>0</v>
      </c>
      <c r="G54" s="298"/>
      <c r="H54" s="298"/>
      <c r="I54" s="298"/>
      <c r="J54" s="298"/>
      <c r="K54" s="298"/>
      <c r="L54" s="298"/>
      <c r="M54" s="298"/>
      <c r="N54" s="298"/>
      <c r="O54" s="298"/>
      <c r="P54" s="298"/>
      <c r="Q54" s="298"/>
      <c r="R54" s="298"/>
    </row>
    <row r="55" ht="22.5" customHeight="1" spans="1:18">
      <c r="A55" s="310">
        <v>43</v>
      </c>
      <c r="B55" s="311" t="s">
        <v>546</v>
      </c>
      <c r="C55" s="312" t="s">
        <v>466</v>
      </c>
      <c r="D55" s="312" t="s">
        <v>466</v>
      </c>
      <c r="E55" s="316"/>
      <c r="F55" s="315"/>
      <c r="G55" s="298"/>
      <c r="H55" s="298"/>
      <c r="I55" s="298"/>
      <c r="J55" s="298"/>
      <c r="K55" s="298"/>
      <c r="L55" s="298"/>
      <c r="M55" s="298"/>
      <c r="N55" s="298"/>
      <c r="O55" s="298"/>
      <c r="P55" s="298"/>
      <c r="Q55" s="298"/>
      <c r="R55" s="298"/>
    </row>
    <row r="56" ht="22.5" customHeight="1" spans="1:18">
      <c r="A56" s="310">
        <v>44</v>
      </c>
      <c r="B56" s="311" t="s">
        <v>547</v>
      </c>
      <c r="C56" s="312" t="s">
        <v>466</v>
      </c>
      <c r="D56" s="312" t="s">
        <v>466</v>
      </c>
      <c r="E56" s="316"/>
      <c r="F56" s="315"/>
      <c r="G56" s="298"/>
      <c r="H56" s="298"/>
      <c r="I56" s="298"/>
      <c r="J56" s="298"/>
      <c r="K56" s="298"/>
      <c r="L56" s="298"/>
      <c r="M56" s="298"/>
      <c r="N56" s="298"/>
      <c r="O56" s="298"/>
      <c r="P56" s="298"/>
      <c r="Q56" s="298"/>
      <c r="R56" s="298"/>
    </row>
    <row r="57" ht="22.5" customHeight="1" spans="1:18">
      <c r="A57" s="310">
        <v>45</v>
      </c>
      <c r="B57" s="311" t="s">
        <v>548</v>
      </c>
      <c r="C57" s="312" t="s">
        <v>466</v>
      </c>
      <c r="D57" s="312" t="s">
        <v>466</v>
      </c>
      <c r="E57" s="316"/>
      <c r="F57" s="315"/>
      <c r="G57" s="298"/>
      <c r="H57" s="298"/>
      <c r="I57" s="298"/>
      <c r="J57" s="298"/>
      <c r="K57" s="298"/>
      <c r="L57" s="298"/>
      <c r="M57" s="298"/>
      <c r="N57" s="298"/>
      <c r="O57" s="298"/>
      <c r="P57" s="298"/>
      <c r="Q57" s="298"/>
      <c r="R57" s="298"/>
    </row>
    <row r="58" ht="28.5" customHeight="1" spans="1:18">
      <c r="A58" s="323">
        <v>46</v>
      </c>
      <c r="B58" s="324" t="s">
        <v>549</v>
      </c>
      <c r="C58" s="325" t="s">
        <v>466</v>
      </c>
      <c r="D58" s="325" t="s">
        <v>466</v>
      </c>
      <c r="E58" s="40">
        <f>E6+E17+E36+E41+E56+E57</f>
        <v>0</v>
      </c>
      <c r="F58" s="42">
        <f>F6+F17+F36+F41+F56+F57</f>
        <v>0</v>
      </c>
      <c r="G58" s="298"/>
      <c r="H58" s="298"/>
      <c r="I58" s="298"/>
      <c r="J58" s="298"/>
      <c r="K58" s="298"/>
      <c r="L58" s="298"/>
      <c r="M58" s="298"/>
      <c r="N58" s="298"/>
      <c r="O58" s="298"/>
      <c r="P58" s="298"/>
      <c r="Q58" s="298"/>
      <c r="R58" s="298"/>
    </row>
    <row r="59" spans="1:18">
      <c r="A59" s="298"/>
      <c r="B59" s="298"/>
      <c r="C59" s="299"/>
      <c r="D59" s="299"/>
      <c r="E59" s="299"/>
      <c r="F59" s="299"/>
      <c r="G59" s="298"/>
      <c r="H59" s="298"/>
      <c r="I59" s="298"/>
      <c r="J59" s="298"/>
      <c r="K59" s="298"/>
      <c r="L59" s="298"/>
      <c r="M59" s="298"/>
      <c r="N59" s="298"/>
      <c r="O59" s="298"/>
      <c r="P59" s="298"/>
      <c r="Q59" s="298"/>
      <c r="R59" s="298"/>
    </row>
    <row r="60" spans="1:18">
      <c r="A60" s="298"/>
      <c r="B60" s="298"/>
      <c r="C60" s="299"/>
      <c r="D60" s="299"/>
      <c r="E60" s="299"/>
      <c r="F60" s="299"/>
      <c r="G60" s="298"/>
      <c r="H60" s="298"/>
      <c r="I60" s="298"/>
      <c r="J60" s="298"/>
      <c r="K60" s="298"/>
      <c r="L60" s="298"/>
      <c r="M60" s="298"/>
      <c r="N60" s="298"/>
      <c r="O60" s="298"/>
      <c r="P60" s="298"/>
      <c r="Q60" s="298"/>
      <c r="R60" s="298"/>
    </row>
    <row r="61" spans="1:18">
      <c r="A61" s="298"/>
      <c r="B61" s="298"/>
      <c r="C61" s="299"/>
      <c r="D61" s="299"/>
      <c r="E61" s="299"/>
      <c r="F61" s="299"/>
      <c r="G61" s="298"/>
      <c r="H61" s="298"/>
      <c r="I61" s="298"/>
      <c r="J61" s="298"/>
      <c r="K61" s="298"/>
      <c r="L61" s="298"/>
      <c r="M61" s="298"/>
      <c r="N61" s="298"/>
      <c r="O61" s="298"/>
      <c r="P61" s="298"/>
      <c r="Q61" s="298"/>
      <c r="R61" s="298"/>
    </row>
    <row r="62" spans="1:18">
      <c r="A62" s="298"/>
      <c r="B62" s="298"/>
      <c r="C62" s="299"/>
      <c r="D62" s="299"/>
      <c r="E62" s="299"/>
      <c r="F62" s="299"/>
      <c r="G62" s="298"/>
      <c r="H62" s="298"/>
      <c r="I62" s="298"/>
      <c r="J62" s="298"/>
      <c r="K62" s="298"/>
      <c r="L62" s="298"/>
      <c r="M62" s="298"/>
      <c r="N62" s="298"/>
      <c r="O62" s="298"/>
      <c r="P62" s="298"/>
      <c r="Q62" s="298"/>
      <c r="R62" s="298"/>
    </row>
    <row r="63" spans="1:18">
      <c r="A63" s="298"/>
      <c r="B63" s="298"/>
      <c r="C63" s="299"/>
      <c r="D63" s="299"/>
      <c r="E63" s="299"/>
      <c r="F63" s="299"/>
      <c r="G63" s="298"/>
      <c r="H63" s="298"/>
      <c r="I63" s="298"/>
      <c r="J63" s="298"/>
      <c r="K63" s="298"/>
      <c r="L63" s="298"/>
      <c r="M63" s="298"/>
      <c r="N63" s="298"/>
      <c r="O63" s="298"/>
      <c r="P63" s="298"/>
      <c r="Q63" s="298"/>
      <c r="R63" s="298"/>
    </row>
    <row r="64" spans="1:18">
      <c r="A64" s="298"/>
      <c r="B64" s="298"/>
      <c r="C64" s="299"/>
      <c r="D64" s="299"/>
      <c r="E64" s="299"/>
      <c r="F64" s="299"/>
      <c r="G64" s="298"/>
      <c r="H64" s="298"/>
      <c r="I64" s="298"/>
      <c r="J64" s="298"/>
      <c r="K64" s="298"/>
      <c r="L64" s="298"/>
      <c r="M64" s="298"/>
      <c r="N64" s="298"/>
      <c r="O64" s="298"/>
      <c r="P64" s="298"/>
      <c r="Q64" s="298"/>
      <c r="R64" s="298"/>
    </row>
    <row r="65" spans="1:18">
      <c r="A65" s="298"/>
      <c r="B65" s="298"/>
      <c r="C65" s="299"/>
      <c r="D65" s="299"/>
      <c r="E65" s="299"/>
      <c r="F65" s="299"/>
      <c r="G65" s="298"/>
      <c r="H65" s="298"/>
      <c r="I65" s="298"/>
      <c r="J65" s="298"/>
      <c r="K65" s="298"/>
      <c r="L65" s="298"/>
      <c r="M65" s="298"/>
      <c r="N65" s="298"/>
      <c r="O65" s="298"/>
      <c r="P65" s="298"/>
      <c r="Q65" s="298"/>
      <c r="R65" s="298"/>
    </row>
    <row r="66" spans="1:18">
      <c r="A66" s="298"/>
      <c r="B66" s="298"/>
      <c r="C66" s="299"/>
      <c r="D66" s="299"/>
      <c r="E66" s="299"/>
      <c r="F66" s="299"/>
      <c r="G66" s="298"/>
      <c r="H66" s="298"/>
      <c r="I66" s="298"/>
      <c r="J66" s="298"/>
      <c r="K66" s="298"/>
      <c r="L66" s="298"/>
      <c r="M66" s="298"/>
      <c r="N66" s="298"/>
      <c r="O66" s="298"/>
      <c r="P66" s="298"/>
      <c r="Q66" s="298"/>
      <c r="R66" s="298"/>
    </row>
    <row r="67" spans="1:18">
      <c r="A67" s="298"/>
      <c r="B67" s="298"/>
      <c r="C67" s="299"/>
      <c r="D67" s="299"/>
      <c r="E67" s="299"/>
      <c r="F67" s="299"/>
      <c r="G67" s="298"/>
      <c r="H67" s="298"/>
      <c r="I67" s="298"/>
      <c r="J67" s="298"/>
      <c r="K67" s="298"/>
      <c r="L67" s="298"/>
      <c r="M67" s="298"/>
      <c r="N67" s="298"/>
      <c r="O67" s="298"/>
      <c r="P67" s="298"/>
      <c r="Q67" s="298"/>
      <c r="R67" s="298"/>
    </row>
    <row r="68" spans="1:18">
      <c r="A68" s="298"/>
      <c r="B68" s="298"/>
      <c r="C68" s="299"/>
      <c r="D68" s="299"/>
      <c r="E68" s="299"/>
      <c r="F68" s="299"/>
      <c r="G68" s="298"/>
      <c r="H68" s="298"/>
      <c r="I68" s="298"/>
      <c r="J68" s="298"/>
      <c r="K68" s="298"/>
      <c r="L68" s="298"/>
      <c r="M68" s="298"/>
      <c r="N68" s="298"/>
      <c r="O68" s="298"/>
      <c r="P68" s="298"/>
      <c r="Q68" s="298"/>
      <c r="R68" s="298"/>
    </row>
    <row r="69" spans="1:18">
      <c r="A69" s="298"/>
      <c r="B69" s="298"/>
      <c r="C69" s="299"/>
      <c r="D69" s="299"/>
      <c r="E69" s="299"/>
      <c r="F69" s="299"/>
      <c r="G69" s="298"/>
      <c r="H69" s="298"/>
      <c r="I69" s="298"/>
      <c r="J69" s="298"/>
      <c r="K69" s="298"/>
      <c r="L69" s="298"/>
      <c r="M69" s="298"/>
      <c r="N69" s="298"/>
      <c r="O69" s="298"/>
      <c r="P69" s="298"/>
      <c r="Q69" s="298"/>
      <c r="R69" s="298"/>
    </row>
    <row r="70" spans="1:18">
      <c r="A70" s="298"/>
      <c r="B70" s="298"/>
      <c r="C70" s="299"/>
      <c r="D70" s="299"/>
      <c r="E70" s="299"/>
      <c r="F70" s="299"/>
      <c r="G70" s="298"/>
      <c r="H70" s="298"/>
      <c r="I70" s="298"/>
      <c r="J70" s="298"/>
      <c r="K70" s="298"/>
      <c r="L70" s="298"/>
      <c r="M70" s="298"/>
      <c r="N70" s="298"/>
      <c r="O70" s="298"/>
      <c r="P70" s="298"/>
      <c r="Q70" s="298"/>
      <c r="R70" s="298"/>
    </row>
    <row r="71" spans="1:18">
      <c r="A71" s="298"/>
      <c r="B71" s="298"/>
      <c r="C71" s="299"/>
      <c r="D71" s="299"/>
      <c r="E71" s="299"/>
      <c r="F71" s="299"/>
      <c r="G71" s="298"/>
      <c r="H71" s="298"/>
      <c r="I71" s="298"/>
      <c r="J71" s="298"/>
      <c r="K71" s="298"/>
      <c r="L71" s="298"/>
      <c r="M71" s="298"/>
      <c r="N71" s="298"/>
      <c r="O71" s="298"/>
      <c r="P71" s="298"/>
      <c r="Q71" s="298"/>
      <c r="R71" s="298"/>
    </row>
    <row r="72" spans="1:18">
      <c r="A72" s="298"/>
      <c r="B72" s="298"/>
      <c r="C72" s="299"/>
      <c r="D72" s="299"/>
      <c r="E72" s="299"/>
      <c r="F72" s="299"/>
      <c r="G72" s="298"/>
      <c r="H72" s="298"/>
      <c r="I72" s="298"/>
      <c r="J72" s="298"/>
      <c r="K72" s="298"/>
      <c r="L72" s="298"/>
      <c r="M72" s="298"/>
      <c r="N72" s="298"/>
      <c r="O72" s="298"/>
      <c r="P72" s="298"/>
      <c r="Q72" s="298"/>
      <c r="R72" s="298"/>
    </row>
    <row r="73" spans="1:18">
      <c r="A73" s="298"/>
      <c r="B73" s="298"/>
      <c r="C73" s="299"/>
      <c r="D73" s="299"/>
      <c r="E73" s="299"/>
      <c r="F73" s="299"/>
      <c r="G73" s="298"/>
      <c r="H73" s="298"/>
      <c r="I73" s="298"/>
      <c r="J73" s="298"/>
      <c r="K73" s="298"/>
      <c r="L73" s="298"/>
      <c r="M73" s="298"/>
      <c r="N73" s="298"/>
      <c r="O73" s="298"/>
      <c r="P73" s="298"/>
      <c r="Q73" s="298"/>
      <c r="R73" s="298"/>
    </row>
    <row r="74" spans="1:18">
      <c r="A74" s="298"/>
      <c r="B74" s="298"/>
      <c r="C74" s="299"/>
      <c r="D74" s="299"/>
      <c r="E74" s="299"/>
      <c r="F74" s="299"/>
      <c r="G74" s="298"/>
      <c r="H74" s="298"/>
      <c r="I74" s="298"/>
      <c r="J74" s="298"/>
      <c r="K74" s="298"/>
      <c r="L74" s="298"/>
      <c r="M74" s="298"/>
      <c r="N74" s="298"/>
      <c r="O74" s="298"/>
      <c r="P74" s="298"/>
      <c r="Q74" s="298"/>
      <c r="R74" s="298"/>
    </row>
    <row r="75" spans="1:18">
      <c r="A75" s="298"/>
      <c r="B75" s="298"/>
      <c r="C75" s="299"/>
      <c r="D75" s="299"/>
      <c r="E75" s="299"/>
      <c r="F75" s="299"/>
      <c r="G75" s="298"/>
      <c r="H75" s="298"/>
      <c r="I75" s="298"/>
      <c r="J75" s="298"/>
      <c r="K75" s="298"/>
      <c r="L75" s="298"/>
      <c r="M75" s="298"/>
      <c r="N75" s="298"/>
      <c r="O75" s="298"/>
      <c r="P75" s="298"/>
      <c r="Q75" s="298"/>
      <c r="R75" s="298"/>
    </row>
    <row r="76" spans="1:18">
      <c r="A76" s="298"/>
      <c r="B76" s="298"/>
      <c r="C76" s="299"/>
      <c r="D76" s="299"/>
      <c r="E76" s="299"/>
      <c r="F76" s="299"/>
      <c r="G76" s="298"/>
      <c r="H76" s="298"/>
      <c r="I76" s="298"/>
      <c r="J76" s="298"/>
      <c r="K76" s="298"/>
      <c r="L76" s="298"/>
      <c r="M76" s="298"/>
      <c r="N76" s="298"/>
      <c r="O76" s="298"/>
      <c r="P76" s="298"/>
      <c r="Q76" s="298"/>
      <c r="R76" s="298"/>
    </row>
    <row r="77" spans="1:18">
      <c r="A77" s="298"/>
      <c r="B77" s="298"/>
      <c r="C77" s="299"/>
      <c r="D77" s="299"/>
      <c r="E77" s="299"/>
      <c r="F77" s="299"/>
      <c r="G77" s="298"/>
      <c r="H77" s="298"/>
      <c r="I77" s="298"/>
      <c r="J77" s="298"/>
      <c r="K77" s="298"/>
      <c r="L77" s="298"/>
      <c r="M77" s="298"/>
      <c r="N77" s="298"/>
      <c r="O77" s="298"/>
      <c r="P77" s="298"/>
      <c r="Q77" s="298"/>
      <c r="R77" s="298"/>
    </row>
  </sheetData>
  <protectedRanges>
    <protectedRange sqref="A1:F1 A3:F3 H1:I4 F10 E11 C12 E13:F13 C15:D16 I6:I17 J1:J18 O1:O18 H6:H19 L1:M19 C20:D20 K1:K20 N1:N20 P1:X20 D23 I19:I25 C23:C26 J21:J26 H21:H27 C27:D28 G1:G28 I27:I28 K21:X28 E29 D31 C31:C32 C34:D35 C38 C40:D40 C53:D54 E55:F57 A59:X113 G29:X58" name="区域1"/>
  </protectedRanges>
  <mergeCells count="3">
    <mergeCell ref="A2:F2"/>
    <mergeCell ref="A4:A5"/>
    <mergeCell ref="B4:B5"/>
  </mergeCells>
  <printOptions horizontalCentered="1"/>
  <pageMargins left="0.748031496062992" right="0.551181102362205" top="0.708661417322835" bottom="0.590551181102362" header="0.511811023622047" footer="0.31496062992126"/>
  <pageSetup paperSize="9" scale="95" fitToHeight="0" orientation="portrait"/>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D34"/>
  <sheetViews>
    <sheetView workbookViewId="0">
      <selection activeCell="F7" sqref="F7"/>
    </sheetView>
  </sheetViews>
  <sheetFormatPr defaultColWidth="9" defaultRowHeight="13.5" outlineLevelCol="3"/>
  <cols>
    <col min="1" max="1" width="6.625" customWidth="1"/>
    <col min="2" max="2" width="50.875" customWidth="1"/>
    <col min="3" max="3" width="15.25" customWidth="1"/>
    <col min="4" max="4" width="14.75" customWidth="1"/>
  </cols>
  <sheetData>
    <row r="1" spans="1:1">
      <c r="A1" s="1"/>
    </row>
    <row r="2" ht="24" customHeight="1" spans="1:4">
      <c r="A2" s="2" t="s">
        <v>550</v>
      </c>
      <c r="B2" s="2"/>
      <c r="C2" s="2"/>
      <c r="D2" s="2"/>
    </row>
    <row r="3" ht="15" customHeight="1" spans="1:4">
      <c r="A3" s="3"/>
      <c r="B3" s="3"/>
      <c r="C3" s="3"/>
      <c r="D3" s="3"/>
    </row>
    <row r="4" ht="18" customHeight="1" spans="1:4">
      <c r="A4" s="8" t="s">
        <v>255</v>
      </c>
      <c r="B4" s="9" t="s">
        <v>551</v>
      </c>
      <c r="C4" s="9" t="s">
        <v>494</v>
      </c>
      <c r="D4" s="10" t="s">
        <v>552</v>
      </c>
    </row>
    <row r="5" ht="17.1" customHeight="1" spans="1:4">
      <c r="A5" s="289"/>
      <c r="B5" s="28"/>
      <c r="C5" s="15">
        <v>1</v>
      </c>
      <c r="D5" s="16">
        <v>2</v>
      </c>
    </row>
    <row r="6" ht="18" customHeight="1" spans="1:4">
      <c r="A6" s="14">
        <v>1</v>
      </c>
      <c r="B6" s="28" t="s">
        <v>553</v>
      </c>
      <c r="C6" s="38">
        <f>SUM(C7:C15)</f>
        <v>0</v>
      </c>
      <c r="D6" s="41">
        <f>SUM(D7:D15)</f>
        <v>0</v>
      </c>
    </row>
    <row r="7" ht="18" customHeight="1" spans="1:4">
      <c r="A7" s="14">
        <v>2</v>
      </c>
      <c r="B7" s="30" t="s">
        <v>554</v>
      </c>
      <c r="C7" s="38">
        <v>0</v>
      </c>
      <c r="D7" s="41">
        <f>C7</f>
        <v>0</v>
      </c>
    </row>
    <row r="8" ht="18" customHeight="1" spans="1:4">
      <c r="A8" s="14">
        <v>3</v>
      </c>
      <c r="B8" s="30" t="s">
        <v>555</v>
      </c>
      <c r="C8" s="38">
        <v>0</v>
      </c>
      <c r="D8" s="41">
        <f t="shared" ref="D8:D15" si="0">C8</f>
        <v>0</v>
      </c>
    </row>
    <row r="9" ht="18" customHeight="1" spans="1:4">
      <c r="A9" s="14">
        <v>4</v>
      </c>
      <c r="B9" s="30" t="s">
        <v>556</v>
      </c>
      <c r="C9" s="38">
        <v>0</v>
      </c>
      <c r="D9" s="41">
        <f t="shared" si="0"/>
        <v>0</v>
      </c>
    </row>
    <row r="10" ht="18" customHeight="1" spans="1:4">
      <c r="A10" s="14">
        <v>5</v>
      </c>
      <c r="B10" s="30" t="s">
        <v>557</v>
      </c>
      <c r="C10" s="38">
        <v>0</v>
      </c>
      <c r="D10" s="41">
        <f t="shared" si="0"/>
        <v>0</v>
      </c>
    </row>
    <row r="11" ht="18" customHeight="1" spans="1:4">
      <c r="A11" s="14">
        <v>6</v>
      </c>
      <c r="B11" s="30" t="s">
        <v>558</v>
      </c>
      <c r="C11" s="38">
        <v>0</v>
      </c>
      <c r="D11" s="41">
        <f t="shared" si="0"/>
        <v>0</v>
      </c>
    </row>
    <row r="12" ht="18" customHeight="1" spans="1:4">
      <c r="A12" s="14">
        <v>7</v>
      </c>
      <c r="B12" s="30" t="s">
        <v>559</v>
      </c>
      <c r="C12" s="38">
        <v>0</v>
      </c>
      <c r="D12" s="41">
        <f t="shared" si="0"/>
        <v>0</v>
      </c>
    </row>
    <row r="13" ht="18" customHeight="1" spans="1:4">
      <c r="A13" s="14">
        <v>8</v>
      </c>
      <c r="B13" s="30" t="s">
        <v>560</v>
      </c>
      <c r="C13" s="38">
        <v>0</v>
      </c>
      <c r="D13" s="41">
        <f t="shared" si="0"/>
        <v>0</v>
      </c>
    </row>
    <row r="14" ht="18" customHeight="1" spans="1:4">
      <c r="A14" s="14">
        <v>9</v>
      </c>
      <c r="B14" s="30" t="s">
        <v>561</v>
      </c>
      <c r="C14" s="38">
        <v>0</v>
      </c>
      <c r="D14" s="41">
        <f t="shared" si="0"/>
        <v>0</v>
      </c>
    </row>
    <row r="15" ht="18" customHeight="1" spans="1:4">
      <c r="A15" s="14">
        <v>10</v>
      </c>
      <c r="B15" s="30" t="s">
        <v>562</v>
      </c>
      <c r="C15" s="38">
        <v>0</v>
      </c>
      <c r="D15" s="41">
        <f t="shared" si="0"/>
        <v>0</v>
      </c>
    </row>
    <row r="16" ht="18" customHeight="1" spans="1:4">
      <c r="A16" s="14">
        <v>11</v>
      </c>
      <c r="B16" s="28" t="s">
        <v>563</v>
      </c>
      <c r="C16" s="38">
        <f>SUM(C17:C25)</f>
        <v>0</v>
      </c>
      <c r="D16" s="41">
        <f>SUM(D17:D25)</f>
        <v>0</v>
      </c>
    </row>
    <row r="17" ht="18" customHeight="1" spans="1:4">
      <c r="A17" s="14">
        <v>12</v>
      </c>
      <c r="B17" s="30" t="s">
        <v>564</v>
      </c>
      <c r="C17" s="38">
        <v>0</v>
      </c>
      <c r="D17" s="41">
        <f>-C17</f>
        <v>0</v>
      </c>
    </row>
    <row r="18" ht="18" customHeight="1" spans="1:4">
      <c r="A18" s="14">
        <v>13</v>
      </c>
      <c r="B18" s="30" t="s">
        <v>565</v>
      </c>
      <c r="C18" s="38">
        <v>0</v>
      </c>
      <c r="D18" s="41">
        <f>-C18</f>
        <v>0</v>
      </c>
    </row>
    <row r="19" ht="18" customHeight="1" spans="1:4">
      <c r="A19" s="14">
        <v>14</v>
      </c>
      <c r="B19" s="30" t="s">
        <v>566</v>
      </c>
      <c r="C19" s="38">
        <v>0</v>
      </c>
      <c r="D19" s="41">
        <f t="shared" ref="D19:D25" si="1">-C19</f>
        <v>0</v>
      </c>
    </row>
    <row r="20" ht="18" customHeight="1" spans="1:4">
      <c r="A20" s="14">
        <v>15</v>
      </c>
      <c r="B20" s="30" t="s">
        <v>567</v>
      </c>
      <c r="C20" s="38">
        <v>0</v>
      </c>
      <c r="D20" s="41">
        <f t="shared" si="1"/>
        <v>0</v>
      </c>
    </row>
    <row r="21" ht="18" customHeight="1" spans="1:4">
      <c r="A21" s="14">
        <v>16</v>
      </c>
      <c r="B21" s="30" t="s">
        <v>568</v>
      </c>
      <c r="C21" s="38">
        <v>0</v>
      </c>
      <c r="D21" s="41">
        <f t="shared" si="1"/>
        <v>0</v>
      </c>
    </row>
    <row r="22" ht="18" customHeight="1" spans="1:4">
      <c r="A22" s="14">
        <v>17</v>
      </c>
      <c r="B22" s="30" t="s">
        <v>569</v>
      </c>
      <c r="C22" s="38">
        <v>0</v>
      </c>
      <c r="D22" s="41">
        <f t="shared" si="1"/>
        <v>0</v>
      </c>
    </row>
    <row r="23" ht="18" customHeight="1" spans="1:4">
      <c r="A23" s="14">
        <v>18</v>
      </c>
      <c r="B23" s="30" t="s">
        <v>570</v>
      </c>
      <c r="C23" s="38">
        <v>0</v>
      </c>
      <c r="D23" s="41">
        <f t="shared" si="1"/>
        <v>0</v>
      </c>
    </row>
    <row r="24" ht="18" customHeight="1" spans="1:4">
      <c r="A24" s="14">
        <v>19</v>
      </c>
      <c r="B24" s="30" t="s">
        <v>571</v>
      </c>
      <c r="C24" s="38">
        <v>0</v>
      </c>
      <c r="D24" s="41">
        <f t="shared" si="1"/>
        <v>0</v>
      </c>
    </row>
    <row r="25" ht="18" customHeight="1" spans="1:4">
      <c r="A25" s="14">
        <v>20</v>
      </c>
      <c r="B25" s="30" t="s">
        <v>562</v>
      </c>
      <c r="C25" s="38">
        <v>0</v>
      </c>
      <c r="D25" s="41">
        <f t="shared" si="1"/>
        <v>0</v>
      </c>
    </row>
    <row r="26" ht="18" customHeight="1" spans="1:4">
      <c r="A26" s="14">
        <v>21</v>
      </c>
      <c r="B26" s="28" t="s">
        <v>572</v>
      </c>
      <c r="C26" s="38">
        <f>C27-C31</f>
        <v>0</v>
      </c>
      <c r="D26" s="41">
        <f>C26</f>
        <v>0</v>
      </c>
    </row>
    <row r="27" ht="30" customHeight="1" spans="1:4">
      <c r="A27" s="14">
        <v>22</v>
      </c>
      <c r="B27" s="30" t="s">
        <v>573</v>
      </c>
      <c r="C27" s="38">
        <f>C29-C30</f>
        <v>0</v>
      </c>
      <c r="D27" s="41">
        <f>C27</f>
        <v>0</v>
      </c>
    </row>
    <row r="28" ht="18" customHeight="1" spans="1:4">
      <c r="A28" s="14">
        <v>23</v>
      </c>
      <c r="B28" s="107" t="s">
        <v>574</v>
      </c>
      <c r="C28" s="38"/>
      <c r="D28" s="29" t="s">
        <v>466</v>
      </c>
    </row>
    <row r="29" ht="18" customHeight="1" spans="1:4">
      <c r="A29" s="14">
        <v>24</v>
      </c>
      <c r="B29" s="107" t="s">
        <v>575</v>
      </c>
      <c r="C29" s="38"/>
      <c r="D29" s="41">
        <f>C29</f>
        <v>0</v>
      </c>
    </row>
    <row r="30" ht="18" customHeight="1" spans="1:4">
      <c r="A30" s="14">
        <v>25</v>
      </c>
      <c r="B30" s="107" t="s">
        <v>576</v>
      </c>
      <c r="C30" s="38"/>
      <c r="D30" s="41">
        <f>C30</f>
        <v>0</v>
      </c>
    </row>
    <row r="31" ht="30" customHeight="1" spans="1:4">
      <c r="A31" s="14">
        <v>26</v>
      </c>
      <c r="B31" s="30" t="s">
        <v>577</v>
      </c>
      <c r="C31" s="38">
        <f>C33-C34</f>
        <v>0</v>
      </c>
      <c r="D31" s="41">
        <f>C31</f>
        <v>0</v>
      </c>
    </row>
    <row r="32" ht="21" customHeight="1" spans="1:4">
      <c r="A32" s="14">
        <v>27</v>
      </c>
      <c r="B32" s="107" t="s">
        <v>578</v>
      </c>
      <c r="C32" s="38"/>
      <c r="D32" s="29" t="s">
        <v>466</v>
      </c>
    </row>
    <row r="33" ht="21" customHeight="1" spans="1:4">
      <c r="A33" s="14">
        <v>28</v>
      </c>
      <c r="B33" s="107" t="s">
        <v>579</v>
      </c>
      <c r="C33" s="38"/>
      <c r="D33" s="41">
        <f>C33</f>
        <v>0</v>
      </c>
    </row>
    <row r="34" ht="21" customHeight="1" spans="1:4">
      <c r="A34" s="21">
        <v>29</v>
      </c>
      <c r="B34" s="296" t="s">
        <v>580</v>
      </c>
      <c r="C34" s="40"/>
      <c r="D34" s="42">
        <f>C34</f>
        <v>0</v>
      </c>
    </row>
  </sheetData>
  <mergeCells count="1">
    <mergeCell ref="A2:D2"/>
  </mergeCells>
  <printOptions horizontalCentered="1"/>
  <pageMargins left="0.748031496062992" right="0.551181102362205" top="0.984251968503937" bottom="0.78740157480315" header="0.511811023622047" footer="0.511811023622047"/>
  <pageSetup paperSize="9" orientation="portrait"/>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H23"/>
  <sheetViews>
    <sheetView workbookViewId="0">
      <selection activeCell="C25" sqref="C25"/>
    </sheetView>
  </sheetViews>
  <sheetFormatPr defaultColWidth="9" defaultRowHeight="13.5" outlineLevelCol="7"/>
  <cols>
    <col min="1" max="1" width="7.25" customWidth="1"/>
    <col min="2" max="2" width="44.375" customWidth="1"/>
    <col min="3" max="3" width="17.875" customWidth="1"/>
    <col min="4" max="7" width="11.25" customWidth="1"/>
    <col min="8" max="8" width="16.125" customWidth="1"/>
  </cols>
  <sheetData>
    <row r="1" spans="1:1">
      <c r="A1" s="1"/>
    </row>
    <row r="2" ht="21" customHeight="1" spans="1:8">
      <c r="A2" s="2" t="s">
        <v>581</v>
      </c>
      <c r="B2" s="2"/>
      <c r="C2" s="2"/>
      <c r="D2" s="2"/>
      <c r="E2" s="2"/>
      <c r="F2" s="2"/>
      <c r="G2" s="2"/>
      <c r="H2" s="2"/>
    </row>
    <row r="3" ht="12" customHeight="1" spans="1:8">
      <c r="A3" s="3"/>
      <c r="B3" s="3"/>
      <c r="C3" s="3"/>
      <c r="D3" s="3"/>
      <c r="E3" s="3"/>
      <c r="F3" s="3"/>
      <c r="G3" s="3"/>
      <c r="H3" s="3"/>
    </row>
    <row r="4" ht="23.1" customHeight="1" spans="1:8">
      <c r="A4" s="73" t="s">
        <v>255</v>
      </c>
      <c r="B4" s="53" t="s">
        <v>257</v>
      </c>
      <c r="C4" s="46" t="s">
        <v>582</v>
      </c>
      <c r="D4" s="53" t="s">
        <v>493</v>
      </c>
      <c r="E4" s="53"/>
      <c r="F4" s="53" t="s">
        <v>494</v>
      </c>
      <c r="G4" s="53"/>
      <c r="H4" s="55" t="s">
        <v>552</v>
      </c>
    </row>
    <row r="5" ht="23.1" customHeight="1" spans="1:8">
      <c r="A5" s="49"/>
      <c r="B5" s="54"/>
      <c r="C5" s="48"/>
      <c r="D5" s="54" t="s">
        <v>583</v>
      </c>
      <c r="E5" s="54" t="s">
        <v>584</v>
      </c>
      <c r="F5" s="54" t="s">
        <v>583</v>
      </c>
      <c r="G5" s="54" t="s">
        <v>584</v>
      </c>
      <c r="H5" s="283"/>
    </row>
    <row r="6" ht="23.1" customHeight="1" spans="1:8">
      <c r="A6" s="49"/>
      <c r="B6" s="54"/>
      <c r="C6" s="54">
        <v>1</v>
      </c>
      <c r="D6" s="54">
        <v>2</v>
      </c>
      <c r="E6" s="54">
        <v>3</v>
      </c>
      <c r="F6" s="54">
        <v>4</v>
      </c>
      <c r="G6" s="54">
        <v>5</v>
      </c>
      <c r="H6" s="283" t="s">
        <v>585</v>
      </c>
    </row>
    <row r="7" ht="30" customHeight="1" spans="1:8">
      <c r="A7" s="49">
        <v>1</v>
      </c>
      <c r="B7" s="71" t="s">
        <v>586</v>
      </c>
      <c r="C7" s="38">
        <f t="shared" ref="C7:H7" si="0">C8+C9+C10</f>
        <v>0</v>
      </c>
      <c r="D7" s="38">
        <f t="shared" si="0"/>
        <v>0</v>
      </c>
      <c r="E7" s="38">
        <f t="shared" si="0"/>
        <v>0</v>
      </c>
      <c r="F7" s="38">
        <f t="shared" si="0"/>
        <v>0</v>
      </c>
      <c r="G7" s="38">
        <f t="shared" si="0"/>
        <v>0</v>
      </c>
      <c r="H7" s="41">
        <f t="shared" si="0"/>
        <v>0</v>
      </c>
    </row>
    <row r="8" ht="23.1" customHeight="1" spans="1:8">
      <c r="A8" s="49">
        <v>2</v>
      </c>
      <c r="B8" s="50" t="s">
        <v>587</v>
      </c>
      <c r="C8" s="38"/>
      <c r="D8" s="38"/>
      <c r="E8" s="38"/>
      <c r="F8" s="38"/>
      <c r="G8" s="38"/>
      <c r="H8" s="41">
        <f t="shared" ref="H8:H14" si="1">F8-D8</f>
        <v>0</v>
      </c>
    </row>
    <row r="9" ht="23.1" customHeight="1" spans="1:8">
      <c r="A9" s="49">
        <v>3</v>
      </c>
      <c r="B9" s="50" t="s">
        <v>588</v>
      </c>
      <c r="C9" s="38"/>
      <c r="D9" s="38"/>
      <c r="E9" s="38"/>
      <c r="F9" s="38"/>
      <c r="G9" s="38"/>
      <c r="H9" s="41">
        <f t="shared" si="1"/>
        <v>0</v>
      </c>
    </row>
    <row r="10" ht="23.1" customHeight="1" spans="1:8">
      <c r="A10" s="49">
        <v>4</v>
      </c>
      <c r="B10" s="50" t="s">
        <v>589</v>
      </c>
      <c r="C10" s="38"/>
      <c r="D10" s="38"/>
      <c r="E10" s="38"/>
      <c r="F10" s="38"/>
      <c r="G10" s="38"/>
      <c r="H10" s="41">
        <f t="shared" si="1"/>
        <v>0</v>
      </c>
    </row>
    <row r="11" ht="23.1" customHeight="1" spans="1:8">
      <c r="A11" s="49">
        <v>5</v>
      </c>
      <c r="B11" s="50" t="s">
        <v>590</v>
      </c>
      <c r="C11" s="38">
        <f t="shared" ref="C11:H11" si="2">C12+C13+C14</f>
        <v>0</v>
      </c>
      <c r="D11" s="38">
        <f t="shared" si="2"/>
        <v>0</v>
      </c>
      <c r="E11" s="38">
        <f t="shared" si="2"/>
        <v>0</v>
      </c>
      <c r="F11" s="38">
        <f t="shared" si="2"/>
        <v>0</v>
      </c>
      <c r="G11" s="38">
        <f t="shared" si="2"/>
        <v>0</v>
      </c>
      <c r="H11" s="41">
        <f t="shared" si="2"/>
        <v>0</v>
      </c>
    </row>
    <row r="12" ht="23.1" customHeight="1" spans="1:8">
      <c r="A12" s="49">
        <v>6</v>
      </c>
      <c r="B12" s="50" t="s">
        <v>591</v>
      </c>
      <c r="C12" s="38"/>
      <c r="D12" s="38"/>
      <c r="E12" s="38"/>
      <c r="F12" s="38"/>
      <c r="G12" s="38"/>
      <c r="H12" s="41">
        <f t="shared" si="1"/>
        <v>0</v>
      </c>
    </row>
    <row r="13" ht="23.1" customHeight="1" spans="1:8">
      <c r="A13" s="49">
        <v>7</v>
      </c>
      <c r="B13" s="50" t="s">
        <v>592</v>
      </c>
      <c r="C13" s="38"/>
      <c r="D13" s="38"/>
      <c r="E13" s="38"/>
      <c r="F13" s="38"/>
      <c r="G13" s="38"/>
      <c r="H13" s="41">
        <f t="shared" si="1"/>
        <v>0</v>
      </c>
    </row>
    <row r="14" ht="23.1" customHeight="1" spans="1:8">
      <c r="A14" s="49">
        <v>8</v>
      </c>
      <c r="B14" s="50" t="s">
        <v>593</v>
      </c>
      <c r="C14" s="38"/>
      <c r="D14" s="38"/>
      <c r="E14" s="38"/>
      <c r="F14" s="38"/>
      <c r="G14" s="38"/>
      <c r="H14" s="41">
        <f t="shared" si="1"/>
        <v>0</v>
      </c>
    </row>
    <row r="15" ht="23.1" customHeight="1" spans="1:8">
      <c r="A15" s="49">
        <v>9</v>
      </c>
      <c r="B15" s="50" t="s">
        <v>594</v>
      </c>
      <c r="C15" s="38">
        <f t="shared" ref="C15:H15" si="3">C16+C17+C18</f>
        <v>0</v>
      </c>
      <c r="D15" s="38">
        <f t="shared" si="3"/>
        <v>0</v>
      </c>
      <c r="E15" s="38">
        <f t="shared" si="3"/>
        <v>0</v>
      </c>
      <c r="F15" s="38">
        <f t="shared" si="3"/>
        <v>0</v>
      </c>
      <c r="G15" s="38">
        <f t="shared" si="3"/>
        <v>0</v>
      </c>
      <c r="H15" s="41">
        <f t="shared" si="3"/>
        <v>0</v>
      </c>
    </row>
    <row r="16" ht="23.1" customHeight="1" spans="1:8">
      <c r="A16" s="49">
        <v>10</v>
      </c>
      <c r="B16" s="50" t="s">
        <v>595</v>
      </c>
      <c r="C16" s="38"/>
      <c r="D16" s="38"/>
      <c r="E16" s="38"/>
      <c r="F16" s="38"/>
      <c r="G16" s="38"/>
      <c r="H16" s="41">
        <f>F16-D16</f>
        <v>0</v>
      </c>
    </row>
    <row r="17" ht="23.1" customHeight="1" spans="1:8">
      <c r="A17" s="49">
        <v>11</v>
      </c>
      <c r="B17" s="50" t="s">
        <v>596</v>
      </c>
      <c r="C17" s="38"/>
      <c r="D17" s="38"/>
      <c r="E17" s="38"/>
      <c r="F17" s="38"/>
      <c r="G17" s="38"/>
      <c r="H17" s="41">
        <f>F17-D17</f>
        <v>0</v>
      </c>
    </row>
    <row r="18" ht="23.1" customHeight="1" spans="1:8">
      <c r="A18" s="49">
        <v>12</v>
      </c>
      <c r="B18" s="50" t="s">
        <v>597</v>
      </c>
      <c r="C18" s="38"/>
      <c r="D18" s="38"/>
      <c r="E18" s="38"/>
      <c r="F18" s="38"/>
      <c r="G18" s="38"/>
      <c r="H18" s="41">
        <f>F18-D18</f>
        <v>0</v>
      </c>
    </row>
    <row r="19" ht="23.1" customHeight="1" spans="1:8">
      <c r="A19" s="49">
        <v>13</v>
      </c>
      <c r="B19" s="50" t="s">
        <v>598</v>
      </c>
      <c r="C19" s="38"/>
      <c r="D19" s="38"/>
      <c r="E19" s="38"/>
      <c r="F19" s="38"/>
      <c r="G19" s="38"/>
      <c r="H19" s="41">
        <f>F19-D19</f>
        <v>0</v>
      </c>
    </row>
    <row r="20" ht="23.1" customHeight="1" spans="1:8">
      <c r="A20" s="51">
        <v>14</v>
      </c>
      <c r="B20" s="155" t="s">
        <v>599</v>
      </c>
      <c r="C20" s="40">
        <f>C7+C11+C15+C19</f>
        <v>0</v>
      </c>
      <c r="D20" s="40">
        <f>D7+D11+D15+D19</f>
        <v>0</v>
      </c>
      <c r="E20" s="40">
        <f>E7+E11+E15+E19</f>
        <v>0</v>
      </c>
      <c r="F20" s="40">
        <f>F7+F11+F15+F19</f>
        <v>0</v>
      </c>
      <c r="G20" s="40">
        <f>G7+G11+G15+G19</f>
        <v>0</v>
      </c>
      <c r="H20" s="42">
        <f>F20-D20</f>
        <v>0</v>
      </c>
    </row>
    <row r="22" ht="15" customHeight="1"/>
    <row r="23" ht="15" customHeight="1" spans="2:2">
      <c r="B23" s="295"/>
    </row>
  </sheetData>
  <mergeCells count="6">
    <mergeCell ref="A2:H2"/>
    <mergeCell ref="D4:E4"/>
    <mergeCell ref="F4:G4"/>
    <mergeCell ref="A4:A6"/>
    <mergeCell ref="B4:B6"/>
    <mergeCell ref="C4:C5"/>
  </mergeCells>
  <printOptions horizontalCentered="1"/>
  <pageMargins left="0.751388888888889" right="0.751388888888889"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M21"/>
  <sheetViews>
    <sheetView workbookViewId="0">
      <selection activeCell="N25" sqref="N25"/>
    </sheetView>
  </sheetViews>
  <sheetFormatPr defaultColWidth="9" defaultRowHeight="13.5"/>
  <cols>
    <col min="1" max="1" width="6.375" customWidth="1"/>
    <col min="2" max="2" width="22.5" customWidth="1"/>
    <col min="5" max="5" width="11.875" customWidth="1"/>
    <col min="6" max="6" width="10.125" customWidth="1"/>
    <col min="7" max="7" width="10" customWidth="1"/>
    <col min="8" max="8" width="9.75" customWidth="1"/>
    <col min="9" max="9" width="11.125" customWidth="1"/>
    <col min="10" max="10" width="10.75" customWidth="1"/>
    <col min="11" max="12" width="9.5" customWidth="1"/>
    <col min="13" max="13" width="12.5" customWidth="1"/>
  </cols>
  <sheetData>
    <row r="1" customHeight="1" spans="1:1">
      <c r="A1" s="1"/>
    </row>
    <row r="2" ht="29.1" customHeight="1" spans="1:13">
      <c r="A2" s="2" t="s">
        <v>600</v>
      </c>
      <c r="B2" s="2"/>
      <c r="C2" s="2"/>
      <c r="D2" s="2"/>
      <c r="E2" s="2"/>
      <c r="F2" s="2"/>
      <c r="G2" s="2"/>
      <c r="H2" s="2"/>
      <c r="I2" s="2"/>
      <c r="J2" s="2"/>
      <c r="K2" s="2"/>
      <c r="L2" s="2"/>
      <c r="M2" s="2"/>
    </row>
    <row r="3" ht="20.1" customHeight="1" spans="1:13">
      <c r="A3" s="44"/>
      <c r="B3" s="44"/>
      <c r="C3" s="44"/>
      <c r="D3" s="44"/>
      <c r="E3" s="44"/>
      <c r="F3" s="44"/>
      <c r="G3" s="44"/>
      <c r="H3" s="44"/>
      <c r="I3" s="44"/>
      <c r="J3" s="44"/>
      <c r="K3" s="44"/>
      <c r="L3" s="44"/>
      <c r="M3" s="44"/>
    </row>
    <row r="4" ht="24" customHeight="1" spans="1:13">
      <c r="A4" s="8" t="s">
        <v>255</v>
      </c>
      <c r="B4" s="9" t="s">
        <v>257</v>
      </c>
      <c r="C4" s="9" t="s">
        <v>601</v>
      </c>
      <c r="D4" s="9"/>
      <c r="E4" s="9"/>
      <c r="F4" s="9" t="s">
        <v>602</v>
      </c>
      <c r="G4" s="9"/>
      <c r="H4" s="9"/>
      <c r="I4" s="9"/>
      <c r="J4" s="9"/>
      <c r="K4" s="9"/>
      <c r="L4" s="9"/>
      <c r="M4" s="10" t="s">
        <v>552</v>
      </c>
    </row>
    <row r="5" ht="48.95" customHeight="1" spans="1:13">
      <c r="A5" s="14"/>
      <c r="B5" s="15"/>
      <c r="C5" s="15" t="s">
        <v>493</v>
      </c>
      <c r="D5" s="15" t="s">
        <v>494</v>
      </c>
      <c r="E5" s="15" t="s">
        <v>552</v>
      </c>
      <c r="F5" s="15" t="s">
        <v>603</v>
      </c>
      <c r="G5" s="15" t="s">
        <v>604</v>
      </c>
      <c r="H5" s="15" t="s">
        <v>605</v>
      </c>
      <c r="I5" s="15" t="s">
        <v>606</v>
      </c>
      <c r="J5" s="15" t="s">
        <v>607</v>
      </c>
      <c r="K5" s="15" t="s">
        <v>608</v>
      </c>
      <c r="L5" s="15" t="s">
        <v>552</v>
      </c>
      <c r="M5" s="16"/>
    </row>
    <row r="6" ht="18" customHeight="1" spans="1:13">
      <c r="A6" s="14"/>
      <c r="B6" s="15"/>
      <c r="C6" s="15">
        <v>1</v>
      </c>
      <c r="D6" s="15">
        <v>2</v>
      </c>
      <c r="E6" s="15" t="s">
        <v>609</v>
      </c>
      <c r="F6" s="15">
        <v>4</v>
      </c>
      <c r="G6" s="15">
        <v>5</v>
      </c>
      <c r="H6" s="15">
        <v>6</v>
      </c>
      <c r="I6" s="15">
        <v>7</v>
      </c>
      <c r="J6" s="15" t="s">
        <v>610</v>
      </c>
      <c r="K6" s="15" t="s">
        <v>611</v>
      </c>
      <c r="L6" s="15" t="s">
        <v>612</v>
      </c>
      <c r="M6" s="16" t="s">
        <v>613</v>
      </c>
    </row>
    <row r="7" ht="23.1" customHeight="1" spans="1:13">
      <c r="A7" s="14">
        <v>1</v>
      </c>
      <c r="B7" s="28" t="s">
        <v>614</v>
      </c>
      <c r="C7" s="38"/>
      <c r="D7" s="38"/>
      <c r="E7" s="38">
        <f>D7-C7</f>
        <v>0</v>
      </c>
      <c r="F7" s="38"/>
      <c r="G7" s="38"/>
      <c r="H7" s="38"/>
      <c r="I7" s="38"/>
      <c r="J7" s="38">
        <f>F7-H7</f>
        <v>0</v>
      </c>
      <c r="K7" s="38">
        <f>G7-I7</f>
        <v>0</v>
      </c>
      <c r="L7" s="38">
        <f>K7-J7</f>
        <v>0</v>
      </c>
      <c r="M7" s="41">
        <f>E7+L7</f>
        <v>0</v>
      </c>
    </row>
    <row r="8" ht="23.1" customHeight="1" spans="1:13">
      <c r="A8" s="14">
        <v>2</v>
      </c>
      <c r="B8" s="28" t="s">
        <v>615</v>
      </c>
      <c r="C8" s="38"/>
      <c r="D8" s="38"/>
      <c r="E8" s="38">
        <f t="shared" ref="E8:E16" si="0">D8-C8</f>
        <v>0</v>
      </c>
      <c r="F8" s="38"/>
      <c r="G8" s="38"/>
      <c r="H8" s="38"/>
      <c r="I8" s="38"/>
      <c r="J8" s="38">
        <f t="shared" ref="J8:J16" si="1">F8-H8</f>
        <v>0</v>
      </c>
      <c r="K8" s="38">
        <f t="shared" ref="K8:K16" si="2">G8-I8</f>
        <v>0</v>
      </c>
      <c r="L8" s="38">
        <f t="shared" ref="L8:L16" si="3">K8-J8</f>
        <v>0</v>
      </c>
      <c r="M8" s="41">
        <f t="shared" ref="M8:M16" si="4">E8+L8</f>
        <v>0</v>
      </c>
    </row>
    <row r="9" ht="23.1" customHeight="1" spans="1:13">
      <c r="A9" s="14">
        <v>3</v>
      </c>
      <c r="B9" s="28" t="s">
        <v>616</v>
      </c>
      <c r="C9" s="38"/>
      <c r="D9" s="38"/>
      <c r="E9" s="38">
        <f t="shared" si="0"/>
        <v>0</v>
      </c>
      <c r="F9" s="38"/>
      <c r="G9" s="38"/>
      <c r="H9" s="38"/>
      <c r="I9" s="38"/>
      <c r="J9" s="38">
        <f t="shared" si="1"/>
        <v>0</v>
      </c>
      <c r="K9" s="38">
        <f t="shared" si="2"/>
        <v>0</v>
      </c>
      <c r="L9" s="38">
        <f t="shared" si="3"/>
        <v>0</v>
      </c>
      <c r="M9" s="41">
        <f t="shared" si="4"/>
        <v>0</v>
      </c>
    </row>
    <row r="10" ht="23.1" customHeight="1" spans="1:13">
      <c r="A10" s="14">
        <v>4</v>
      </c>
      <c r="B10" s="28" t="s">
        <v>617</v>
      </c>
      <c r="C10" s="38"/>
      <c r="D10" s="38"/>
      <c r="E10" s="38">
        <f t="shared" si="0"/>
        <v>0</v>
      </c>
      <c r="F10" s="38"/>
      <c r="G10" s="38"/>
      <c r="H10" s="38"/>
      <c r="I10" s="38"/>
      <c r="J10" s="38">
        <f t="shared" si="1"/>
        <v>0</v>
      </c>
      <c r="K10" s="38">
        <f t="shared" si="2"/>
        <v>0</v>
      </c>
      <c r="L10" s="38">
        <f t="shared" si="3"/>
        <v>0</v>
      </c>
      <c r="M10" s="41">
        <f t="shared" si="4"/>
        <v>0</v>
      </c>
    </row>
    <row r="11" ht="23.1" customHeight="1" spans="1:13">
      <c r="A11" s="14">
        <v>5</v>
      </c>
      <c r="B11" s="28" t="s">
        <v>618</v>
      </c>
      <c r="C11" s="38"/>
      <c r="D11" s="38"/>
      <c r="E11" s="38">
        <f t="shared" si="0"/>
        <v>0</v>
      </c>
      <c r="F11" s="38"/>
      <c r="G11" s="38"/>
      <c r="H11" s="38"/>
      <c r="I11" s="38"/>
      <c r="J11" s="38">
        <f t="shared" si="1"/>
        <v>0</v>
      </c>
      <c r="K11" s="38">
        <f t="shared" si="2"/>
        <v>0</v>
      </c>
      <c r="L11" s="38">
        <f t="shared" si="3"/>
        <v>0</v>
      </c>
      <c r="M11" s="41">
        <f t="shared" si="4"/>
        <v>0</v>
      </c>
    </row>
    <row r="12" ht="23.1" customHeight="1" spans="1:13">
      <c r="A12" s="14">
        <v>6</v>
      </c>
      <c r="B12" s="28" t="s">
        <v>619</v>
      </c>
      <c r="C12" s="38"/>
      <c r="D12" s="38"/>
      <c r="E12" s="38">
        <f t="shared" si="0"/>
        <v>0</v>
      </c>
      <c r="F12" s="38"/>
      <c r="G12" s="38"/>
      <c r="H12" s="38"/>
      <c r="I12" s="38"/>
      <c r="J12" s="38">
        <f t="shared" si="1"/>
        <v>0</v>
      </c>
      <c r="K12" s="38">
        <f t="shared" si="2"/>
        <v>0</v>
      </c>
      <c r="L12" s="38">
        <f t="shared" si="3"/>
        <v>0</v>
      </c>
      <c r="M12" s="41">
        <f t="shared" si="4"/>
        <v>0</v>
      </c>
    </row>
    <row r="13" ht="23.1" customHeight="1" spans="1:13">
      <c r="A13" s="14">
        <v>7</v>
      </c>
      <c r="B13" s="28" t="s">
        <v>620</v>
      </c>
      <c r="C13" s="38"/>
      <c r="D13" s="38"/>
      <c r="E13" s="38">
        <f t="shared" si="0"/>
        <v>0</v>
      </c>
      <c r="F13" s="38"/>
      <c r="G13" s="38"/>
      <c r="H13" s="38"/>
      <c r="I13" s="38"/>
      <c r="J13" s="38">
        <f t="shared" si="1"/>
        <v>0</v>
      </c>
      <c r="K13" s="38">
        <f t="shared" si="2"/>
        <v>0</v>
      </c>
      <c r="L13" s="38">
        <f t="shared" si="3"/>
        <v>0</v>
      </c>
      <c r="M13" s="41">
        <f t="shared" si="4"/>
        <v>0</v>
      </c>
    </row>
    <row r="14" ht="23.1" customHeight="1" spans="1:13">
      <c r="A14" s="14">
        <v>8</v>
      </c>
      <c r="B14" s="28" t="s">
        <v>621</v>
      </c>
      <c r="C14" s="38"/>
      <c r="D14" s="38"/>
      <c r="E14" s="38">
        <f t="shared" si="0"/>
        <v>0</v>
      </c>
      <c r="F14" s="38"/>
      <c r="G14" s="38"/>
      <c r="H14" s="38"/>
      <c r="I14" s="38"/>
      <c r="J14" s="38">
        <f t="shared" si="1"/>
        <v>0</v>
      </c>
      <c r="K14" s="38">
        <f t="shared" si="2"/>
        <v>0</v>
      </c>
      <c r="L14" s="38">
        <f t="shared" si="3"/>
        <v>0</v>
      </c>
      <c r="M14" s="41">
        <f t="shared" si="4"/>
        <v>0</v>
      </c>
    </row>
    <row r="15" ht="23.1" customHeight="1" spans="1:13">
      <c r="A15" s="14">
        <v>9</v>
      </c>
      <c r="B15" s="28" t="s">
        <v>622</v>
      </c>
      <c r="C15" s="38"/>
      <c r="D15" s="38"/>
      <c r="E15" s="38">
        <f t="shared" si="0"/>
        <v>0</v>
      </c>
      <c r="F15" s="38"/>
      <c r="G15" s="38"/>
      <c r="H15" s="38"/>
      <c r="I15" s="38"/>
      <c r="J15" s="38">
        <f t="shared" si="1"/>
        <v>0</v>
      </c>
      <c r="K15" s="38">
        <f t="shared" si="2"/>
        <v>0</v>
      </c>
      <c r="L15" s="38">
        <f t="shared" si="3"/>
        <v>0</v>
      </c>
      <c r="M15" s="41">
        <f t="shared" si="4"/>
        <v>0</v>
      </c>
    </row>
    <row r="16" ht="23.1" customHeight="1" spans="1:13">
      <c r="A16" s="21">
        <v>10</v>
      </c>
      <c r="B16" s="36" t="s">
        <v>623</v>
      </c>
      <c r="C16" s="40">
        <f t="shared" ref="C16:I16" si="5">SUM(C7:C15)</f>
        <v>0</v>
      </c>
      <c r="D16" s="40">
        <f t="shared" si="5"/>
        <v>0</v>
      </c>
      <c r="E16" s="40">
        <f t="shared" si="0"/>
        <v>0</v>
      </c>
      <c r="F16" s="40">
        <f t="shared" si="5"/>
        <v>0</v>
      </c>
      <c r="G16" s="40">
        <f t="shared" si="5"/>
        <v>0</v>
      </c>
      <c r="H16" s="40">
        <f t="shared" si="5"/>
        <v>0</v>
      </c>
      <c r="I16" s="40">
        <f t="shared" si="5"/>
        <v>0</v>
      </c>
      <c r="J16" s="40">
        <f t="shared" si="1"/>
        <v>0</v>
      </c>
      <c r="K16" s="40">
        <f t="shared" si="2"/>
        <v>0</v>
      </c>
      <c r="L16" s="40">
        <f t="shared" si="3"/>
        <v>0</v>
      </c>
      <c r="M16" s="42">
        <f t="shared" si="4"/>
        <v>0</v>
      </c>
    </row>
    <row r="18" ht="17.1" customHeight="1"/>
    <row r="19" ht="17.1" customHeight="1"/>
    <row r="20" ht="17.1" customHeight="1"/>
    <row r="21" ht="17.1" customHeight="1"/>
  </sheetData>
  <mergeCells count="6">
    <mergeCell ref="A2:M2"/>
    <mergeCell ref="C4:E4"/>
    <mergeCell ref="F4:L4"/>
    <mergeCell ref="A4:A6"/>
    <mergeCell ref="B4:B6"/>
    <mergeCell ref="M4:M5"/>
  </mergeCells>
  <printOptions horizontalCentered="1"/>
  <pageMargins left="0.475694444444444" right="0.475694444444444" top="1" bottom="0.802777777777778" header="0.5" footer="0.5"/>
  <pageSetup paperSize="9" scale="95" orientation="landscape"/>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P16"/>
  <sheetViews>
    <sheetView workbookViewId="0">
      <selection activeCell="D20" sqref="D20"/>
    </sheetView>
  </sheetViews>
  <sheetFormatPr defaultColWidth="9" defaultRowHeight="13.5"/>
  <cols>
    <col min="1" max="1" width="6.125" customWidth="1"/>
    <col min="2" max="2" width="11.125" customWidth="1"/>
    <col min="3" max="3" width="8.125" customWidth="1"/>
    <col min="4" max="4" width="8.75" customWidth="1"/>
    <col min="6" max="6" width="11.5" customWidth="1"/>
    <col min="7" max="11" width="8.25" customWidth="1"/>
    <col min="13" max="13" width="10.25" customWidth="1"/>
    <col min="15" max="15" width="9.75" customWidth="1"/>
    <col min="16" max="16" width="12.875" customWidth="1"/>
  </cols>
  <sheetData>
    <row r="1" customHeight="1" spans="1:1">
      <c r="A1" s="1"/>
    </row>
    <row r="2" ht="24.95" customHeight="1" spans="1:16">
      <c r="A2" s="2" t="s">
        <v>624</v>
      </c>
      <c r="B2" s="2"/>
      <c r="C2" s="2"/>
      <c r="D2" s="2"/>
      <c r="E2" s="2"/>
      <c r="F2" s="2"/>
      <c r="G2" s="2"/>
      <c r="H2" s="2"/>
      <c r="I2" s="2"/>
      <c r="J2" s="2"/>
      <c r="K2" s="2"/>
      <c r="L2" s="2"/>
      <c r="M2" s="2"/>
      <c r="N2" s="2"/>
      <c r="O2" s="2"/>
      <c r="P2" s="2"/>
    </row>
    <row r="3" ht="19.5" spans="1:16">
      <c r="A3" s="3"/>
      <c r="B3" s="3"/>
      <c r="C3" s="3"/>
      <c r="D3" s="3"/>
      <c r="E3" s="3"/>
      <c r="F3" s="3"/>
      <c r="G3" s="3"/>
      <c r="H3" s="3"/>
      <c r="I3" s="3"/>
      <c r="J3" s="3"/>
      <c r="K3" s="3"/>
      <c r="L3" s="3"/>
      <c r="M3" s="3"/>
      <c r="N3" s="3"/>
      <c r="O3" s="3"/>
      <c r="P3" s="3"/>
    </row>
    <row r="4" ht="33" customHeight="1" spans="1:16">
      <c r="A4" s="8" t="s">
        <v>255</v>
      </c>
      <c r="B4" s="9" t="s">
        <v>302</v>
      </c>
      <c r="C4" s="9" t="s">
        <v>625</v>
      </c>
      <c r="D4" s="9" t="s">
        <v>626</v>
      </c>
      <c r="E4" s="294" t="s">
        <v>627</v>
      </c>
      <c r="F4" s="294"/>
      <c r="G4" s="9" t="s">
        <v>628</v>
      </c>
      <c r="H4" s="9"/>
      <c r="I4" s="9"/>
      <c r="J4" s="9"/>
      <c r="K4" s="9"/>
      <c r="L4" s="9" t="s">
        <v>629</v>
      </c>
      <c r="M4" s="9"/>
      <c r="N4" s="9" t="s">
        <v>630</v>
      </c>
      <c r="O4" s="9"/>
      <c r="P4" s="10"/>
    </row>
    <row r="5" ht="36" customHeight="1" spans="1:16">
      <c r="A5" s="14"/>
      <c r="B5" s="15"/>
      <c r="C5" s="15"/>
      <c r="D5" s="15"/>
      <c r="E5" s="15" t="s">
        <v>329</v>
      </c>
      <c r="F5" s="28" t="s">
        <v>631</v>
      </c>
      <c r="G5" s="15" t="s">
        <v>632</v>
      </c>
      <c r="H5" s="15" t="s">
        <v>633</v>
      </c>
      <c r="I5" s="15" t="s">
        <v>634</v>
      </c>
      <c r="J5" s="15" t="s">
        <v>635</v>
      </c>
      <c r="K5" s="15" t="s">
        <v>636</v>
      </c>
      <c r="L5" s="15" t="s">
        <v>637</v>
      </c>
      <c r="M5" s="28" t="s">
        <v>638</v>
      </c>
      <c r="N5" s="15" t="s">
        <v>639</v>
      </c>
      <c r="O5" s="93" t="s">
        <v>640</v>
      </c>
      <c r="P5" s="16" t="s">
        <v>641</v>
      </c>
    </row>
    <row r="6" ht="24" customHeight="1" spans="1:16">
      <c r="A6" s="14"/>
      <c r="B6" s="15"/>
      <c r="C6" s="15">
        <v>1</v>
      </c>
      <c r="D6" s="15">
        <v>2</v>
      </c>
      <c r="E6" s="15">
        <v>3</v>
      </c>
      <c r="F6" s="15">
        <v>4</v>
      </c>
      <c r="G6" s="15">
        <v>5</v>
      </c>
      <c r="H6" s="15">
        <v>6</v>
      </c>
      <c r="I6" s="15">
        <v>7</v>
      </c>
      <c r="J6" s="15">
        <v>8</v>
      </c>
      <c r="K6" s="15">
        <v>9</v>
      </c>
      <c r="L6" s="15">
        <v>10</v>
      </c>
      <c r="M6" s="15">
        <v>11</v>
      </c>
      <c r="N6" s="15">
        <v>12</v>
      </c>
      <c r="O6" s="15">
        <v>13</v>
      </c>
      <c r="P6" s="16">
        <v>14</v>
      </c>
    </row>
    <row r="7" ht="27" customHeight="1" spans="1:16">
      <c r="A7" s="14">
        <v>1</v>
      </c>
      <c r="B7" s="15" t="s">
        <v>632</v>
      </c>
      <c r="C7" s="74"/>
      <c r="D7" s="38"/>
      <c r="E7" s="38"/>
      <c r="F7" s="38"/>
      <c r="G7" s="38"/>
      <c r="H7" s="38"/>
      <c r="I7" s="38"/>
      <c r="J7" s="38"/>
      <c r="K7" s="38"/>
      <c r="L7" s="38"/>
      <c r="M7" s="38"/>
      <c r="N7" s="38">
        <f>E7-SUM(G7:K7)-L7</f>
        <v>0</v>
      </c>
      <c r="O7" s="38"/>
      <c r="P7" s="41"/>
    </row>
    <row r="8" ht="27" customHeight="1" spans="1:16">
      <c r="A8" s="14">
        <v>2</v>
      </c>
      <c r="B8" s="15" t="s">
        <v>633</v>
      </c>
      <c r="C8" s="74"/>
      <c r="D8" s="38"/>
      <c r="E8" s="38"/>
      <c r="F8" s="38"/>
      <c r="G8" s="75" t="s">
        <v>466</v>
      </c>
      <c r="H8" s="38"/>
      <c r="I8" s="38"/>
      <c r="J8" s="38"/>
      <c r="K8" s="38"/>
      <c r="L8" s="38"/>
      <c r="M8" s="38"/>
      <c r="N8" s="38">
        <f>E8-SUM(H8:K8)-L8</f>
        <v>0</v>
      </c>
      <c r="O8" s="38"/>
      <c r="P8" s="41"/>
    </row>
    <row r="9" ht="27" customHeight="1" spans="1:16">
      <c r="A9" s="14">
        <v>3</v>
      </c>
      <c r="B9" s="15" t="s">
        <v>634</v>
      </c>
      <c r="C9" s="74"/>
      <c r="D9" s="38"/>
      <c r="E9" s="38"/>
      <c r="F9" s="38"/>
      <c r="G9" s="75" t="s">
        <v>466</v>
      </c>
      <c r="H9" s="75" t="s">
        <v>466</v>
      </c>
      <c r="I9" s="38"/>
      <c r="J9" s="38"/>
      <c r="K9" s="38"/>
      <c r="L9" s="38"/>
      <c r="M9" s="38"/>
      <c r="N9" s="38">
        <f>E9-SUM(I9:K9)-L9</f>
        <v>0</v>
      </c>
      <c r="O9" s="38"/>
      <c r="P9" s="41"/>
    </row>
    <row r="10" ht="27" customHeight="1" spans="1:16">
      <c r="A10" s="14">
        <v>4</v>
      </c>
      <c r="B10" s="15" t="s">
        <v>635</v>
      </c>
      <c r="C10" s="74"/>
      <c r="D10" s="38"/>
      <c r="E10" s="38"/>
      <c r="F10" s="38"/>
      <c r="G10" s="75" t="s">
        <v>466</v>
      </c>
      <c r="H10" s="75" t="s">
        <v>466</v>
      </c>
      <c r="I10" s="75" t="s">
        <v>466</v>
      </c>
      <c r="J10" s="38"/>
      <c r="K10" s="38"/>
      <c r="L10" s="38"/>
      <c r="M10" s="38"/>
      <c r="N10" s="38">
        <f>E10-SUM(J10:K10)-L10</f>
        <v>0</v>
      </c>
      <c r="O10" s="38"/>
      <c r="P10" s="41"/>
    </row>
    <row r="11" ht="27" customHeight="1" spans="1:16">
      <c r="A11" s="14">
        <v>5</v>
      </c>
      <c r="B11" s="15" t="s">
        <v>636</v>
      </c>
      <c r="C11" s="74"/>
      <c r="D11" s="38"/>
      <c r="E11" s="38"/>
      <c r="F11" s="38"/>
      <c r="G11" s="75" t="s">
        <v>466</v>
      </c>
      <c r="H11" s="75" t="s">
        <v>466</v>
      </c>
      <c r="I11" s="75" t="s">
        <v>466</v>
      </c>
      <c r="J11" s="75" t="s">
        <v>466</v>
      </c>
      <c r="K11" s="38"/>
      <c r="L11" s="38"/>
      <c r="M11" s="38"/>
      <c r="N11" s="38">
        <f>E11-K11-L11</f>
        <v>0</v>
      </c>
      <c r="O11" s="38"/>
      <c r="P11" s="41"/>
    </row>
    <row r="12" ht="27" customHeight="1" spans="1:16">
      <c r="A12" s="14">
        <v>6</v>
      </c>
      <c r="B12" s="15" t="s">
        <v>642</v>
      </c>
      <c r="C12" s="74"/>
      <c r="D12" s="38"/>
      <c r="E12" s="38"/>
      <c r="F12" s="38"/>
      <c r="G12" s="75" t="s">
        <v>466</v>
      </c>
      <c r="H12" s="75" t="s">
        <v>466</v>
      </c>
      <c r="I12" s="75" t="s">
        <v>466</v>
      </c>
      <c r="J12" s="75" t="s">
        <v>466</v>
      </c>
      <c r="K12" s="75" t="s">
        <v>466</v>
      </c>
      <c r="L12" s="38"/>
      <c r="M12" s="38"/>
      <c r="N12" s="38">
        <f>E12-L12</f>
        <v>0</v>
      </c>
      <c r="O12" s="38"/>
      <c r="P12" s="41"/>
    </row>
    <row r="13" ht="27" customHeight="1" spans="1:16">
      <c r="A13" s="21">
        <v>7</v>
      </c>
      <c r="B13" s="39" t="s">
        <v>643</v>
      </c>
      <c r="C13" s="274" t="s">
        <v>466</v>
      </c>
      <c r="D13" s="40">
        <f>SUM(D7:D12)</f>
        <v>0</v>
      </c>
      <c r="E13" s="40">
        <f>SUM(E7:E12)</f>
        <v>0</v>
      </c>
      <c r="F13" s="40">
        <f>SUM(F7:F12)</f>
        <v>0</v>
      </c>
      <c r="G13" s="274" t="s">
        <v>466</v>
      </c>
      <c r="H13" s="274" t="s">
        <v>466</v>
      </c>
      <c r="I13" s="274" t="s">
        <v>466</v>
      </c>
      <c r="J13" s="274" t="s">
        <v>466</v>
      </c>
      <c r="K13" s="274" t="s">
        <v>466</v>
      </c>
      <c r="L13" s="40">
        <f>SUM(L7:L12)</f>
        <v>0</v>
      </c>
      <c r="M13" s="40">
        <f>SUM(M7:M12)</f>
        <v>0</v>
      </c>
      <c r="N13" s="40">
        <f>SUM(N7:N12)</f>
        <v>0</v>
      </c>
      <c r="O13" s="40">
        <f>SUM(O7:O12)</f>
        <v>0</v>
      </c>
      <c r="P13" s="42">
        <f>SUM(P7:P12)</f>
        <v>0</v>
      </c>
    </row>
    <row r="15" ht="17.1" customHeight="1"/>
    <row r="16" ht="17.1" customHeight="1"/>
  </sheetData>
  <mergeCells count="9">
    <mergeCell ref="A2:P2"/>
    <mergeCell ref="E4:F4"/>
    <mergeCell ref="G4:K4"/>
    <mergeCell ref="L4:M4"/>
    <mergeCell ref="N4:P4"/>
    <mergeCell ref="A4:A6"/>
    <mergeCell ref="B4:B6"/>
    <mergeCell ref="C4:C5"/>
    <mergeCell ref="D4:D5"/>
  </mergeCells>
  <printOptions horizontalCentered="1"/>
  <pageMargins left="0.475694444444444" right="0.475694444444444" top="1" bottom="1" header="0.5" footer="0.5"/>
  <pageSetup paperSize="9" scale="95" orientation="landscape"/>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K18"/>
  <sheetViews>
    <sheetView workbookViewId="0">
      <selection activeCell="G23" sqref="G23"/>
    </sheetView>
  </sheetViews>
  <sheetFormatPr defaultColWidth="9" defaultRowHeight="13.5"/>
  <cols>
    <col min="1" max="1" width="5.25" customWidth="1"/>
    <col min="2" max="2" width="39.25" customWidth="1"/>
    <col min="3" max="4" width="15.625" customWidth="1"/>
    <col min="5" max="5" width="8.375" customWidth="1"/>
    <col min="6" max="6" width="11.125" customWidth="1"/>
    <col min="7" max="7" width="13.75" customWidth="1"/>
    <col min="8" max="8" width="15" customWidth="1"/>
    <col min="9" max="9" width="13.375" customWidth="1"/>
  </cols>
  <sheetData>
    <row r="1" spans="1:1">
      <c r="A1" s="1"/>
    </row>
    <row r="2" ht="24" customHeight="1" spans="1:9">
      <c r="A2" s="2" t="s">
        <v>644</v>
      </c>
      <c r="B2" s="2"/>
      <c r="C2" s="2"/>
      <c r="D2" s="2"/>
      <c r="E2" s="2"/>
      <c r="F2" s="2"/>
      <c r="G2" s="2"/>
      <c r="H2" s="2"/>
      <c r="I2" s="2"/>
    </row>
    <row r="3" ht="14.1" customHeight="1" spans="1:9">
      <c r="A3" s="44"/>
      <c r="B3" s="44"/>
      <c r="C3" s="44"/>
      <c r="D3" s="44"/>
      <c r="E3" s="44"/>
      <c r="F3" s="44"/>
      <c r="G3" s="44"/>
      <c r="H3" s="44"/>
      <c r="I3" s="44"/>
    </row>
    <row r="4" ht="29.1" customHeight="1" spans="1:9">
      <c r="A4" s="8" t="s">
        <v>255</v>
      </c>
      <c r="B4" s="9" t="s">
        <v>551</v>
      </c>
      <c r="C4" s="46" t="s">
        <v>493</v>
      </c>
      <c r="D4" s="46" t="s">
        <v>645</v>
      </c>
      <c r="E4" s="46" t="s">
        <v>646</v>
      </c>
      <c r="F4" s="46" t="s">
        <v>647</v>
      </c>
      <c r="G4" s="46" t="s">
        <v>494</v>
      </c>
      <c r="H4" s="46" t="s">
        <v>552</v>
      </c>
      <c r="I4" s="79" t="s">
        <v>648</v>
      </c>
    </row>
    <row r="5" ht="15" customHeight="1" spans="1:9">
      <c r="A5" s="289"/>
      <c r="B5" s="28"/>
      <c r="C5" s="54">
        <v>1</v>
      </c>
      <c r="D5" s="54">
        <v>2</v>
      </c>
      <c r="E5" s="54">
        <v>3</v>
      </c>
      <c r="F5" s="54">
        <v>4</v>
      </c>
      <c r="G5" s="54">
        <v>5</v>
      </c>
      <c r="H5" s="54" t="s">
        <v>649</v>
      </c>
      <c r="I5" s="283" t="s">
        <v>650</v>
      </c>
    </row>
    <row r="6" ht="20.1" customHeight="1" spans="1:9">
      <c r="A6" s="14">
        <v>1</v>
      </c>
      <c r="B6" s="28" t="s">
        <v>651</v>
      </c>
      <c r="C6" s="38">
        <v>0</v>
      </c>
      <c r="D6" s="38">
        <v>0</v>
      </c>
      <c r="E6" s="290" t="s">
        <v>466</v>
      </c>
      <c r="F6" s="75" t="s">
        <v>466</v>
      </c>
      <c r="G6" s="38">
        <f>MIN(C6,D6)</f>
        <v>0</v>
      </c>
      <c r="H6" s="38">
        <f>C6-G6</f>
        <v>0</v>
      </c>
      <c r="I6" s="29" t="s">
        <v>466</v>
      </c>
    </row>
    <row r="7" ht="20.1" customHeight="1" spans="1:9">
      <c r="A7" s="14">
        <v>2</v>
      </c>
      <c r="B7" s="32" t="s">
        <v>652</v>
      </c>
      <c r="C7" s="38"/>
      <c r="D7" s="38"/>
      <c r="E7" s="290" t="s">
        <v>466</v>
      </c>
      <c r="F7" s="75" t="s">
        <v>466</v>
      </c>
      <c r="G7" s="38">
        <f>D7</f>
        <v>0</v>
      </c>
      <c r="H7" s="38">
        <f t="shared" ref="H7:H17" si="0">C7-G7</f>
        <v>0</v>
      </c>
      <c r="I7" s="29" t="s">
        <v>466</v>
      </c>
    </row>
    <row r="8" ht="20.1" customHeight="1" spans="1:11">
      <c r="A8" s="14">
        <v>3</v>
      </c>
      <c r="B8" s="28" t="s">
        <v>653</v>
      </c>
      <c r="C8" s="38">
        <v>0</v>
      </c>
      <c r="D8" s="38">
        <v>0</v>
      </c>
      <c r="E8" s="291">
        <v>0.14</v>
      </c>
      <c r="F8" s="75" t="s">
        <v>466</v>
      </c>
      <c r="G8" s="38">
        <f>MIN(ROUND($G$6*E8,2),C8,D8)</f>
        <v>0</v>
      </c>
      <c r="H8" s="38">
        <f t="shared" si="0"/>
        <v>0</v>
      </c>
      <c r="I8" s="29" t="s">
        <v>466</v>
      </c>
      <c r="K8" s="293">
        <f>ROUND(G6*E8,2)</f>
        <v>0</v>
      </c>
    </row>
    <row r="9" ht="20.1" customHeight="1" spans="1:11">
      <c r="A9" s="14">
        <v>4</v>
      </c>
      <c r="B9" s="28" t="s">
        <v>654</v>
      </c>
      <c r="C9" s="38">
        <f>C10+C11</f>
        <v>0</v>
      </c>
      <c r="D9" s="38">
        <f>D10+D11</f>
        <v>0</v>
      </c>
      <c r="E9" s="290" t="s">
        <v>466</v>
      </c>
      <c r="F9" s="38">
        <f>F10</f>
        <v>0</v>
      </c>
      <c r="G9" s="38">
        <f>G10+G11</f>
        <v>0</v>
      </c>
      <c r="H9" s="38">
        <f t="shared" si="0"/>
        <v>0</v>
      </c>
      <c r="I9" s="41">
        <f>I10</f>
        <v>0</v>
      </c>
      <c r="K9" s="293"/>
    </row>
    <row r="10" ht="20.1" customHeight="1" spans="1:11">
      <c r="A10" s="14">
        <v>5</v>
      </c>
      <c r="B10" s="28" t="s">
        <v>655</v>
      </c>
      <c r="C10" s="38">
        <v>0</v>
      </c>
      <c r="D10" s="38">
        <v>0</v>
      </c>
      <c r="E10" s="291">
        <v>0.08</v>
      </c>
      <c r="F10" s="38"/>
      <c r="G10" s="38">
        <f>MIN(ROUND($G$6*E10,2),D10+F10)</f>
        <v>0</v>
      </c>
      <c r="H10" s="38">
        <f t="shared" si="0"/>
        <v>0</v>
      </c>
      <c r="I10" s="41">
        <f>D10+F10-G10</f>
        <v>0</v>
      </c>
      <c r="K10" s="293">
        <f>ROUND(G6*E10,2)</f>
        <v>0</v>
      </c>
    </row>
    <row r="11" ht="20.1" customHeight="1" spans="1:11">
      <c r="A11" s="14">
        <v>6</v>
      </c>
      <c r="B11" s="28" t="s">
        <v>656</v>
      </c>
      <c r="C11" s="38"/>
      <c r="D11" s="38"/>
      <c r="E11" s="291">
        <v>1</v>
      </c>
      <c r="F11" s="75" t="s">
        <v>466</v>
      </c>
      <c r="G11" s="38">
        <f>D11</f>
        <v>0</v>
      </c>
      <c r="H11" s="38">
        <f t="shared" si="0"/>
        <v>0</v>
      </c>
      <c r="I11" s="29" t="s">
        <v>466</v>
      </c>
      <c r="K11" s="293"/>
    </row>
    <row r="12" ht="20.1" customHeight="1" spans="1:11">
      <c r="A12" s="14">
        <v>7</v>
      </c>
      <c r="B12" s="28" t="s">
        <v>657</v>
      </c>
      <c r="C12" s="38">
        <v>0</v>
      </c>
      <c r="D12" s="38">
        <v>0</v>
      </c>
      <c r="E12" s="291">
        <v>0.02</v>
      </c>
      <c r="F12" s="75" t="s">
        <v>466</v>
      </c>
      <c r="G12" s="38">
        <f>MIN(ROUND($G$6*E12,2),C12,D12)</f>
        <v>0</v>
      </c>
      <c r="H12" s="38">
        <f t="shared" si="0"/>
        <v>0</v>
      </c>
      <c r="I12" s="29" t="s">
        <v>466</v>
      </c>
      <c r="K12" s="293">
        <f>ROUND(G6*E12,2)</f>
        <v>0</v>
      </c>
    </row>
    <row r="13" ht="20.1" customHeight="1" spans="1:11">
      <c r="A13" s="14">
        <v>8</v>
      </c>
      <c r="B13" s="28" t="s">
        <v>658</v>
      </c>
      <c r="C13" s="38">
        <v>0</v>
      </c>
      <c r="D13" s="38">
        <v>0</v>
      </c>
      <c r="E13" s="290" t="s">
        <v>466</v>
      </c>
      <c r="F13" s="75" t="s">
        <v>466</v>
      </c>
      <c r="G13" s="38">
        <f>MIN(C13,D13)</f>
        <v>0</v>
      </c>
      <c r="H13" s="38">
        <f t="shared" si="0"/>
        <v>0</v>
      </c>
      <c r="I13" s="29" t="s">
        <v>466</v>
      </c>
      <c r="K13" s="293"/>
    </row>
    <row r="14" ht="20.1" customHeight="1" spans="1:11">
      <c r="A14" s="14">
        <v>9</v>
      </c>
      <c r="B14" s="28" t="s">
        <v>659</v>
      </c>
      <c r="C14" s="38">
        <v>0</v>
      </c>
      <c r="D14" s="38">
        <v>0</v>
      </c>
      <c r="E14" s="290" t="s">
        <v>466</v>
      </c>
      <c r="F14" s="75" t="s">
        <v>466</v>
      </c>
      <c r="G14" s="38">
        <f>MIN(C14,D14)</f>
        <v>0</v>
      </c>
      <c r="H14" s="38">
        <f t="shared" si="0"/>
        <v>0</v>
      </c>
      <c r="I14" s="29" t="s">
        <v>466</v>
      </c>
      <c r="K14" s="293"/>
    </row>
    <row r="15" ht="20.1" customHeight="1" spans="1:11">
      <c r="A15" s="14">
        <v>10</v>
      </c>
      <c r="B15" s="28" t="s">
        <v>660</v>
      </c>
      <c r="C15" s="38">
        <v>0</v>
      </c>
      <c r="D15" s="38">
        <v>0</v>
      </c>
      <c r="E15" s="291">
        <v>0.05</v>
      </c>
      <c r="F15" s="75" t="s">
        <v>466</v>
      </c>
      <c r="G15" s="38">
        <f>MIN(ROUND($G$6*E15,2),C15,D15)</f>
        <v>0</v>
      </c>
      <c r="H15" s="38">
        <f t="shared" si="0"/>
        <v>0</v>
      </c>
      <c r="I15" s="29" t="s">
        <v>466</v>
      </c>
      <c r="K15" s="293">
        <f>ROUND(G6*E15,2)</f>
        <v>0</v>
      </c>
    </row>
    <row r="16" ht="20.1" customHeight="1" spans="1:11">
      <c r="A16" s="14">
        <v>11</v>
      </c>
      <c r="B16" s="28" t="s">
        <v>661</v>
      </c>
      <c r="C16" s="38">
        <v>0</v>
      </c>
      <c r="D16" s="38">
        <v>0</v>
      </c>
      <c r="E16" s="291">
        <v>0.05</v>
      </c>
      <c r="F16" s="75" t="s">
        <v>466</v>
      </c>
      <c r="G16" s="38">
        <f>MIN(ROUND($G$6*E16,2),C16,D16)</f>
        <v>0</v>
      </c>
      <c r="H16" s="38">
        <f t="shared" si="0"/>
        <v>0</v>
      </c>
      <c r="I16" s="29" t="s">
        <v>466</v>
      </c>
      <c r="K16" s="293">
        <f>ROUND(G6*E16,2)</f>
        <v>0</v>
      </c>
    </row>
    <row r="17" ht="20.1" customHeight="1" spans="1:9">
      <c r="A17" s="14">
        <v>12</v>
      </c>
      <c r="B17" s="28" t="s">
        <v>622</v>
      </c>
      <c r="C17" s="38"/>
      <c r="D17" s="38"/>
      <c r="E17" s="290" t="s">
        <v>466</v>
      </c>
      <c r="F17" s="75" t="s">
        <v>466</v>
      </c>
      <c r="G17" s="38">
        <f>D17</f>
        <v>0</v>
      </c>
      <c r="H17" s="38">
        <f t="shared" si="0"/>
        <v>0</v>
      </c>
      <c r="I17" s="29" t="s">
        <v>466</v>
      </c>
    </row>
    <row r="18" ht="20.1" customHeight="1" spans="1:9">
      <c r="A18" s="21">
        <v>13</v>
      </c>
      <c r="B18" s="36" t="s">
        <v>662</v>
      </c>
      <c r="C18" s="40">
        <f>C6+C8+C9+SUM(C12:C17)</f>
        <v>0</v>
      </c>
      <c r="D18" s="40">
        <f>D6+D8+D9+SUM(D12:D17)</f>
        <v>0</v>
      </c>
      <c r="E18" s="292" t="s">
        <v>466</v>
      </c>
      <c r="F18" s="40">
        <f>F9</f>
        <v>0</v>
      </c>
      <c r="G18" s="40">
        <f>G6+G8+G9+SUM(G12:G17)</f>
        <v>0</v>
      </c>
      <c r="H18" s="40">
        <f>H6+H8+H9+SUM(H12:H17)</f>
        <v>0</v>
      </c>
      <c r="I18" s="42">
        <f>I9</f>
        <v>0</v>
      </c>
    </row>
  </sheetData>
  <mergeCells count="1">
    <mergeCell ref="A2:I2"/>
  </mergeCells>
  <printOptions horizontalCentered="1"/>
  <pageMargins left="0.554861111111111" right="0.554861111111111" top="1" bottom="1" header="0.5" footer="0.5"/>
  <pageSetup paperSize="9" orientation="landscape"/>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E18"/>
  <sheetViews>
    <sheetView workbookViewId="0">
      <selection activeCell="E24" sqref="E24"/>
    </sheetView>
  </sheetViews>
  <sheetFormatPr defaultColWidth="9" defaultRowHeight="13.5" outlineLevelCol="4"/>
  <cols>
    <col min="1" max="1" width="6.5" customWidth="1"/>
    <col min="2" max="2" width="51.25" customWidth="1"/>
    <col min="3" max="3" width="13.875" customWidth="1"/>
    <col min="4" max="4" width="13.375" customWidth="1"/>
  </cols>
  <sheetData>
    <row r="1" spans="1:1">
      <c r="A1" s="1"/>
    </row>
    <row r="2" ht="23.1" customHeight="1" spans="1:4">
      <c r="A2" s="2" t="s">
        <v>663</v>
      </c>
      <c r="B2" s="2"/>
      <c r="C2" s="2"/>
      <c r="D2" s="2"/>
    </row>
    <row r="3" ht="19.5" spans="1:4">
      <c r="A3" s="3"/>
      <c r="B3" s="3"/>
      <c r="C3" s="3"/>
      <c r="D3" s="3"/>
    </row>
    <row r="4" ht="32.25" customHeight="1" spans="1:4">
      <c r="A4" s="73" t="s">
        <v>255</v>
      </c>
      <c r="B4" s="53" t="s">
        <v>302</v>
      </c>
      <c r="C4" s="46" t="s">
        <v>664</v>
      </c>
      <c r="D4" s="79" t="s">
        <v>665</v>
      </c>
    </row>
    <row r="5" ht="24.95" customHeight="1" spans="1:4">
      <c r="A5" s="49"/>
      <c r="B5" s="54"/>
      <c r="C5" s="54">
        <v>1</v>
      </c>
      <c r="D5" s="283">
        <v>2</v>
      </c>
    </row>
    <row r="6" ht="24.95" customHeight="1" spans="1:4">
      <c r="A6" s="49">
        <v>1</v>
      </c>
      <c r="B6" s="71" t="s">
        <v>666</v>
      </c>
      <c r="C6" s="38"/>
      <c r="D6" s="41"/>
    </row>
    <row r="7" ht="24.95" customHeight="1" spans="1:4">
      <c r="A7" s="49">
        <v>2</v>
      </c>
      <c r="B7" s="71" t="s">
        <v>667</v>
      </c>
      <c r="C7" s="38"/>
      <c r="D7" s="41"/>
    </row>
    <row r="8" ht="24.95" customHeight="1" spans="1:4">
      <c r="A8" s="49">
        <v>3</v>
      </c>
      <c r="B8" s="71" t="s">
        <v>668</v>
      </c>
      <c r="C8" s="38">
        <f>C6-C7</f>
        <v>0</v>
      </c>
      <c r="D8" s="41">
        <f>D6-D7</f>
        <v>0</v>
      </c>
    </row>
    <row r="9" ht="24.95" customHeight="1" spans="1:4">
      <c r="A9" s="49">
        <v>4</v>
      </c>
      <c r="B9" s="71" t="s">
        <v>669</v>
      </c>
      <c r="C9" s="38">
        <f>'A100000 中华人民共和国企业所得税年度纳税申报表（A类）'!D5+'A105010 视同销售和房地产开发企业特定业务纳税调整明细表'!C6+('A105010 视同销售和房地产开发企业特定业务纳税调整明细表'!C28-'A105010 视同销售和房地产开发企业特定业务纳税调整明细表'!C32)</f>
        <v>0</v>
      </c>
      <c r="D9" s="41"/>
    </row>
    <row r="10" ht="24.95" customHeight="1" spans="1:4">
      <c r="A10" s="49">
        <v>5</v>
      </c>
      <c r="B10" s="71" t="s">
        <v>670</v>
      </c>
      <c r="C10" s="286">
        <v>0.15</v>
      </c>
      <c r="D10" s="287">
        <v>0.18</v>
      </c>
    </row>
    <row r="11" ht="24.95" customHeight="1" spans="1:4">
      <c r="A11" s="49">
        <v>6</v>
      </c>
      <c r="B11" s="71" t="s">
        <v>671</v>
      </c>
      <c r="C11" s="38">
        <f>ROUND(C9*C10,2)</f>
        <v>0</v>
      </c>
      <c r="D11" s="41">
        <f>ROUND(D9*D10,2)</f>
        <v>0</v>
      </c>
    </row>
    <row r="12" ht="30" customHeight="1" spans="1:4">
      <c r="A12" s="49">
        <v>7</v>
      </c>
      <c r="B12" s="71" t="s">
        <v>672</v>
      </c>
      <c r="C12" s="38">
        <f>IF(C8&gt;C11,C8-C11,0)</f>
        <v>0</v>
      </c>
      <c r="D12" s="41">
        <f>IF(D8&gt;D11,D8-D11,0)</f>
        <v>0</v>
      </c>
    </row>
    <row r="13" ht="24.95" customHeight="1" spans="1:4">
      <c r="A13" s="49">
        <v>8</v>
      </c>
      <c r="B13" s="71" t="s">
        <v>673</v>
      </c>
      <c r="C13" s="38">
        <v>0</v>
      </c>
      <c r="D13" s="41">
        <v>0</v>
      </c>
    </row>
    <row r="14" ht="38.1" customHeight="1" spans="1:4">
      <c r="A14" s="49">
        <v>9</v>
      </c>
      <c r="B14" s="71" t="s">
        <v>674</v>
      </c>
      <c r="C14" s="38">
        <f>IF(C8&gt;C11,0,MIN(C13,C11-C8))</f>
        <v>0</v>
      </c>
      <c r="D14" s="41">
        <f>IF(D8&gt;D11,0,MIN(D13,D11-D8))</f>
        <v>0</v>
      </c>
    </row>
    <row r="15" ht="39" customHeight="1" spans="1:5">
      <c r="A15" s="49">
        <v>10</v>
      </c>
      <c r="B15" s="71" t="s">
        <v>675</v>
      </c>
      <c r="C15" s="38"/>
      <c r="D15" s="41"/>
      <c r="E15" s="158"/>
    </row>
    <row r="16" ht="24.95" customHeight="1" spans="1:4">
      <c r="A16" s="49">
        <v>11</v>
      </c>
      <c r="B16" s="71" t="s">
        <v>676</v>
      </c>
      <c r="C16" s="38"/>
      <c r="D16" s="41"/>
    </row>
    <row r="17" ht="36" customHeight="1" spans="1:4">
      <c r="A17" s="49">
        <v>12</v>
      </c>
      <c r="B17" s="71" t="s">
        <v>677</v>
      </c>
      <c r="C17" s="38">
        <f>IF(C8&gt;C11,C7+C8-C11+C15-C16,C7+C15-C16-C14)</f>
        <v>0</v>
      </c>
      <c r="D17" s="41">
        <f>IF(D8&gt;D11,D7+D8-D11,D7-D14)</f>
        <v>0</v>
      </c>
    </row>
    <row r="18" ht="27.95" customHeight="1" spans="1:4">
      <c r="A18" s="51">
        <v>13</v>
      </c>
      <c r="B18" s="288" t="s">
        <v>678</v>
      </c>
      <c r="C18" s="40">
        <f>C12+C13-C14</f>
        <v>0</v>
      </c>
      <c r="D18" s="42">
        <f>D12+D13-D14</f>
        <v>0</v>
      </c>
    </row>
  </sheetData>
  <mergeCells count="3">
    <mergeCell ref="A2:D2"/>
    <mergeCell ref="A4:A5"/>
    <mergeCell ref="B4:B5"/>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J33"/>
  <sheetViews>
    <sheetView tabSelected="1" workbookViewId="0">
      <selection activeCell="E32" sqref="E32"/>
    </sheetView>
  </sheetViews>
  <sheetFormatPr defaultColWidth="9" defaultRowHeight="13.5"/>
  <cols>
    <col min="1" max="1" width="9.125" customWidth="1"/>
    <col min="2" max="2" width="35.125" customWidth="1"/>
    <col min="3" max="3" width="15.625" customWidth="1"/>
    <col min="4" max="4" width="13.375" customWidth="1"/>
    <col min="5" max="5" width="11.875" customWidth="1"/>
    <col min="6" max="6" width="12" customWidth="1"/>
    <col min="7" max="8" width="12.625" customWidth="1"/>
    <col min="9" max="9" width="14.375" customWidth="1"/>
  </cols>
  <sheetData>
    <row r="1" spans="1:2">
      <c r="A1" s="1"/>
      <c r="B1" s="1"/>
    </row>
    <row r="2" ht="24" customHeight="1" spans="1:10">
      <c r="A2" s="2" t="s">
        <v>679</v>
      </c>
      <c r="B2" s="2"/>
      <c r="C2" s="2"/>
      <c r="D2" s="2"/>
      <c r="E2" s="2"/>
      <c r="F2" s="2"/>
      <c r="G2" s="2"/>
      <c r="H2" s="2"/>
      <c r="I2" s="2"/>
      <c r="J2" s="2"/>
    </row>
    <row r="3" ht="14.25" customHeight="1" spans="1:10">
      <c r="A3" s="43"/>
      <c r="B3" s="43"/>
      <c r="C3" s="43"/>
      <c r="D3" s="43"/>
      <c r="E3" s="43"/>
      <c r="F3" s="43"/>
      <c r="G3" s="43"/>
      <c r="H3" s="43"/>
      <c r="I3" s="43"/>
      <c r="J3" s="43"/>
    </row>
    <row r="4" ht="47.25" customHeight="1" spans="1:9">
      <c r="A4" s="73" t="s">
        <v>255</v>
      </c>
      <c r="B4" s="192" t="s">
        <v>680</v>
      </c>
      <c r="C4" s="53" t="s">
        <v>493</v>
      </c>
      <c r="D4" s="46" t="s">
        <v>681</v>
      </c>
      <c r="E4" s="46" t="s">
        <v>682</v>
      </c>
      <c r="F4" s="46" t="s">
        <v>494</v>
      </c>
      <c r="G4" s="46" t="s">
        <v>683</v>
      </c>
      <c r="H4" s="46" t="s">
        <v>684</v>
      </c>
      <c r="I4" s="79" t="s">
        <v>685</v>
      </c>
    </row>
    <row r="5" ht="29.1" customHeight="1" spans="1:9">
      <c r="A5" s="49"/>
      <c r="B5" s="196"/>
      <c r="C5" s="54">
        <v>1</v>
      </c>
      <c r="D5" s="54">
        <v>2</v>
      </c>
      <c r="E5" s="54">
        <v>3</v>
      </c>
      <c r="F5" s="54">
        <v>4</v>
      </c>
      <c r="G5" s="54">
        <v>5</v>
      </c>
      <c r="H5" s="54">
        <v>6</v>
      </c>
      <c r="I5" s="283">
        <v>7</v>
      </c>
    </row>
    <row r="6" ht="24.75" customHeight="1" spans="1:9">
      <c r="A6" s="49">
        <v>1</v>
      </c>
      <c r="B6" s="50" t="s">
        <v>686</v>
      </c>
      <c r="C6" s="75"/>
      <c r="D6" s="75" t="s">
        <v>466</v>
      </c>
      <c r="E6" s="75" t="s">
        <v>466</v>
      </c>
      <c r="F6" s="75" t="s">
        <v>466</v>
      </c>
      <c r="G6" s="75">
        <f>C6</f>
        <v>0</v>
      </c>
      <c r="H6" s="75" t="s">
        <v>466</v>
      </c>
      <c r="I6" s="29" t="s">
        <v>466</v>
      </c>
    </row>
    <row r="7" ht="24.75" customHeight="1" spans="1:9">
      <c r="A7" s="49">
        <v>2</v>
      </c>
      <c r="B7" s="50" t="s">
        <v>687</v>
      </c>
      <c r="C7" s="75">
        <f>C11</f>
        <v>0</v>
      </c>
      <c r="D7" s="75">
        <f>D8+D9+D10</f>
        <v>0</v>
      </c>
      <c r="E7" s="75">
        <f>E11</f>
        <v>0</v>
      </c>
      <c r="F7" s="75">
        <f>F11</f>
        <v>0</v>
      </c>
      <c r="G7" s="75">
        <f>G11</f>
        <v>0</v>
      </c>
      <c r="H7" s="75">
        <f>H8+H9+H10</f>
        <v>0</v>
      </c>
      <c r="I7" s="29">
        <f>I9+I10+I11</f>
        <v>0</v>
      </c>
    </row>
    <row r="8" ht="24.75" customHeight="1" spans="1:9">
      <c r="A8" s="49">
        <v>3</v>
      </c>
      <c r="B8" s="50" t="s">
        <v>688</v>
      </c>
      <c r="C8" s="75" t="s">
        <v>466</v>
      </c>
      <c r="D8" s="75">
        <v>0</v>
      </c>
      <c r="E8" s="75" t="s">
        <v>466</v>
      </c>
      <c r="F8" s="75" t="s">
        <v>466</v>
      </c>
      <c r="G8" s="75" t="s">
        <v>466</v>
      </c>
      <c r="H8" s="75">
        <f>MIN(D8,E11)</f>
        <v>0</v>
      </c>
      <c r="I8" s="29" t="s">
        <v>466</v>
      </c>
    </row>
    <row r="9" ht="24.75" customHeight="1" spans="1:9">
      <c r="A9" s="49">
        <v>4</v>
      </c>
      <c r="B9" s="50" t="s">
        <v>689</v>
      </c>
      <c r="C9" s="75" t="s">
        <v>466</v>
      </c>
      <c r="D9" s="75">
        <v>0</v>
      </c>
      <c r="E9" s="75" t="s">
        <v>466</v>
      </c>
      <c r="F9" s="75" t="s">
        <v>466</v>
      </c>
      <c r="G9" s="75" t="s">
        <v>466</v>
      </c>
      <c r="H9" s="75">
        <f>MIN(D9,(E11-H8))</f>
        <v>0</v>
      </c>
      <c r="I9" s="29">
        <f>D9-H9</f>
        <v>0</v>
      </c>
    </row>
    <row r="10" ht="24.75" customHeight="1" spans="1:9">
      <c r="A10" s="49">
        <v>5</v>
      </c>
      <c r="B10" s="50" t="s">
        <v>690</v>
      </c>
      <c r="C10" s="75" t="s">
        <v>466</v>
      </c>
      <c r="D10" s="75">
        <v>0</v>
      </c>
      <c r="E10" s="75" t="s">
        <v>466</v>
      </c>
      <c r="F10" s="75" t="s">
        <v>466</v>
      </c>
      <c r="G10" s="75" t="s">
        <v>466</v>
      </c>
      <c r="H10" s="75">
        <f>MIN(D10,(E11-H8-H9))</f>
        <v>0</v>
      </c>
      <c r="I10" s="29">
        <f>D10-H10</f>
        <v>0</v>
      </c>
    </row>
    <row r="11" ht="24.75" customHeight="1" spans="1:9">
      <c r="A11" s="49">
        <v>6</v>
      </c>
      <c r="B11" s="50" t="s">
        <v>691</v>
      </c>
      <c r="C11" s="75">
        <v>0</v>
      </c>
      <c r="D11" s="75" t="s">
        <v>466</v>
      </c>
      <c r="E11" s="75">
        <f>IF('A100000 中华人民共和国企业所得税年度纳税申报表（A类）'!D17&gt;0,ROUND('A100000 中华人民共和国企业所得税年度纳税申报表（A类）'!D17*12%,2),0)</f>
        <v>0</v>
      </c>
      <c r="F11" s="75">
        <f>MIN((C11+H8+H9+H10),E11)</f>
        <v>0</v>
      </c>
      <c r="G11" s="75">
        <f>C11-(F11-H8-H9-H10)</f>
        <v>0</v>
      </c>
      <c r="H11" s="75" t="s">
        <v>466</v>
      </c>
      <c r="I11" s="29">
        <f>G11</f>
        <v>0</v>
      </c>
    </row>
    <row r="12" ht="26.25" customHeight="1" spans="1:9">
      <c r="A12" s="49">
        <v>7</v>
      </c>
      <c r="B12" s="50" t="s">
        <v>692</v>
      </c>
      <c r="C12" s="75">
        <f>C13+C14+C15</f>
        <v>0</v>
      </c>
      <c r="D12" s="75" t="s">
        <v>466</v>
      </c>
      <c r="E12" s="75" t="s">
        <v>466</v>
      </c>
      <c r="F12" s="75">
        <f>C12</f>
        <v>0</v>
      </c>
      <c r="G12" s="75" t="s">
        <v>466</v>
      </c>
      <c r="H12" s="75" t="s">
        <v>466</v>
      </c>
      <c r="I12" s="29" t="s">
        <v>466</v>
      </c>
    </row>
    <row r="13" ht="30.75" customHeight="1" spans="1:9">
      <c r="A13" s="49">
        <v>8</v>
      </c>
      <c r="B13" s="277" t="s">
        <v>693</v>
      </c>
      <c r="C13" s="75"/>
      <c r="D13" s="278" t="s">
        <v>466</v>
      </c>
      <c r="E13" s="278" t="s">
        <v>466</v>
      </c>
      <c r="F13" s="75">
        <f>C13</f>
        <v>0</v>
      </c>
      <c r="G13" s="278" t="s">
        <v>466</v>
      </c>
      <c r="H13" s="278" t="s">
        <v>466</v>
      </c>
      <c r="I13" s="284" t="s">
        <v>466</v>
      </c>
    </row>
    <row r="14" ht="30.75" customHeight="1" spans="1:9">
      <c r="A14" s="49">
        <v>9</v>
      </c>
      <c r="B14" s="277" t="s">
        <v>694</v>
      </c>
      <c r="C14" s="75"/>
      <c r="D14" s="278" t="s">
        <v>466</v>
      </c>
      <c r="E14" s="278" t="s">
        <v>466</v>
      </c>
      <c r="F14" s="75">
        <f>C14</f>
        <v>0</v>
      </c>
      <c r="G14" s="278" t="s">
        <v>466</v>
      </c>
      <c r="H14" s="278" t="s">
        <v>466</v>
      </c>
      <c r="I14" s="284" t="s">
        <v>466</v>
      </c>
    </row>
    <row r="15" ht="30.75" customHeight="1" spans="1:9">
      <c r="A15" s="49">
        <v>10</v>
      </c>
      <c r="B15" s="277" t="s">
        <v>695</v>
      </c>
      <c r="C15" s="75"/>
      <c r="D15" s="278" t="s">
        <v>466</v>
      </c>
      <c r="E15" s="278" t="s">
        <v>466</v>
      </c>
      <c r="F15" s="75">
        <f>C15</f>
        <v>0</v>
      </c>
      <c r="G15" s="278" t="s">
        <v>466</v>
      </c>
      <c r="H15" s="278" t="s">
        <v>466</v>
      </c>
      <c r="I15" s="284" t="s">
        <v>466</v>
      </c>
    </row>
    <row r="16" ht="26.25" customHeight="1" spans="1:9">
      <c r="A16" s="49">
        <v>11</v>
      </c>
      <c r="B16" s="50" t="s">
        <v>696</v>
      </c>
      <c r="C16" s="75">
        <f>C6+C7+C12</f>
        <v>0</v>
      </c>
      <c r="D16" s="75">
        <f>D7</f>
        <v>0</v>
      </c>
      <c r="E16" s="75">
        <f>E7</f>
        <v>0</v>
      </c>
      <c r="F16" s="75">
        <f>F7+F12</f>
        <v>0</v>
      </c>
      <c r="G16" s="75">
        <f>G6+G7</f>
        <v>0</v>
      </c>
      <c r="H16" s="75">
        <f>H7</f>
        <v>0</v>
      </c>
      <c r="I16" s="29">
        <f>I7</f>
        <v>0</v>
      </c>
    </row>
    <row r="17" ht="39" customHeight="1" spans="1:9">
      <c r="A17" s="51" t="s">
        <v>697</v>
      </c>
      <c r="B17" s="279" t="s">
        <v>698</v>
      </c>
      <c r="C17" s="280"/>
      <c r="D17" s="280" t="s">
        <v>466</v>
      </c>
      <c r="E17" s="280" t="s">
        <v>466</v>
      </c>
      <c r="F17" s="280"/>
      <c r="G17" s="280" t="s">
        <v>466</v>
      </c>
      <c r="H17" s="280" t="s">
        <v>466</v>
      </c>
      <c r="I17" s="285" t="s">
        <v>466</v>
      </c>
    </row>
    <row r="19" spans="3:3">
      <c r="C19" s="158" t="str">
        <f>IF('A102010 一般企业成本支出明细表'!C25-C16=0,"OK","FALSE,请检查！")</f>
        <v>OK</v>
      </c>
    </row>
    <row r="22" spans="4:4">
      <c r="D22" s="281"/>
    </row>
    <row r="23" spans="4:4">
      <c r="D23" s="281"/>
    </row>
    <row r="24" ht="21" customHeight="1" spans="2:2">
      <c r="B24"/>
    </row>
    <row r="25" spans="2:2">
      <c r="B25" s="64"/>
    </row>
    <row r="26" ht="24" customHeight="1" spans="2:2">
      <c r="B26"/>
    </row>
    <row r="27" spans="2:2">
      <c r="B27" s="64"/>
    </row>
    <row r="28" spans="2:4">
      <c r="B28" s="64"/>
      <c r="D28" s="281"/>
    </row>
    <row r="30" spans="2:2">
      <c r="B30" s="282"/>
    </row>
    <row r="33" spans="1:1">
      <c r="A33" t="s">
        <v>699</v>
      </c>
    </row>
  </sheetData>
  <mergeCells count="3">
    <mergeCell ref="A2:I2"/>
    <mergeCell ref="A4:A5"/>
    <mergeCell ref="B4:B5"/>
  </mergeCells>
  <printOptions horizontalCentered="1"/>
  <pageMargins left="0.551181102362205" right="0.354330708661417" top="0.984251968503937" bottom="0.708661417322835" header="0.511811023622047" footer="0.31496062992126"/>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41"/>
  <sheetViews>
    <sheetView workbookViewId="0">
      <selection activeCell="B6" sqref="B6"/>
    </sheetView>
  </sheetViews>
  <sheetFormatPr defaultColWidth="9" defaultRowHeight="13.5" outlineLevelCol="2"/>
  <cols>
    <col min="1" max="1" width="11.5" style="31" customWidth="1"/>
    <col min="2" max="2" width="63" customWidth="1"/>
    <col min="3" max="3" width="13.125" customWidth="1"/>
  </cols>
  <sheetData>
    <row r="1" ht="33" customHeight="1" spans="1:3">
      <c r="A1" s="43" t="s">
        <v>19</v>
      </c>
      <c r="B1" s="43"/>
      <c r="C1" s="43"/>
    </row>
    <row r="2" ht="18" customHeight="1" spans="1:3">
      <c r="A2" s="43"/>
      <c r="B2" s="43"/>
      <c r="C2" s="43"/>
    </row>
    <row r="3" ht="17.1" customHeight="1" spans="1:3">
      <c r="A3" s="102" t="s">
        <v>20</v>
      </c>
      <c r="B3" s="103" t="s">
        <v>21</v>
      </c>
      <c r="C3" s="109" t="s">
        <v>22</v>
      </c>
    </row>
    <row r="4" ht="17.1" customHeight="1" spans="1:3">
      <c r="A4" s="14" t="s">
        <v>23</v>
      </c>
      <c r="B4" s="93" t="s">
        <v>24</v>
      </c>
      <c r="C4" s="16" t="s">
        <v>25</v>
      </c>
    </row>
    <row r="5" ht="17.1" customHeight="1" spans="1:3">
      <c r="A5" s="14" t="s">
        <v>26</v>
      </c>
      <c r="B5" s="93" t="s">
        <v>27</v>
      </c>
      <c r="C5" s="16" t="s">
        <v>25</v>
      </c>
    </row>
    <row r="6" ht="17.1" customHeight="1" spans="1:3">
      <c r="A6" s="14" t="s">
        <v>28</v>
      </c>
      <c r="B6" s="93" t="s">
        <v>29</v>
      </c>
      <c r="C6" s="16" t="s">
        <v>30</v>
      </c>
    </row>
    <row r="7" ht="17.1" customHeight="1" spans="1:3">
      <c r="A7" s="14" t="s">
        <v>31</v>
      </c>
      <c r="B7" s="93" t="s">
        <v>32</v>
      </c>
      <c r="C7" s="16" t="s">
        <v>30</v>
      </c>
    </row>
    <row r="8" ht="17.1" customHeight="1" spans="1:3">
      <c r="A8" s="14" t="s">
        <v>33</v>
      </c>
      <c r="B8" s="93" t="s">
        <v>34</v>
      </c>
      <c r="C8" s="16" t="s">
        <v>30</v>
      </c>
    </row>
    <row r="9" ht="17.1" customHeight="1" spans="1:3">
      <c r="A9" s="14" t="s">
        <v>35</v>
      </c>
      <c r="B9" s="93" t="s">
        <v>36</v>
      </c>
      <c r="C9" s="16" t="s">
        <v>30</v>
      </c>
    </row>
    <row r="10" ht="17.1" customHeight="1" spans="1:3">
      <c r="A10" s="14" t="s">
        <v>37</v>
      </c>
      <c r="B10" s="93" t="s">
        <v>38</v>
      </c>
      <c r="C10" s="16" t="s">
        <v>30</v>
      </c>
    </row>
    <row r="11" ht="17.1" customHeight="1" spans="1:3">
      <c r="A11" s="14" t="s">
        <v>39</v>
      </c>
      <c r="B11" s="93" t="s">
        <v>40</v>
      </c>
      <c r="C11" s="16" t="s">
        <v>30</v>
      </c>
    </row>
    <row r="12" ht="17.1" customHeight="1" spans="1:3">
      <c r="A12" s="14" t="s">
        <v>41</v>
      </c>
      <c r="B12" s="93" t="s">
        <v>42</v>
      </c>
      <c r="C12" s="16" t="s">
        <v>30</v>
      </c>
    </row>
    <row r="13" ht="17.1" customHeight="1" spans="1:3">
      <c r="A13" s="14" t="s">
        <v>43</v>
      </c>
      <c r="B13" s="93" t="s">
        <v>44</v>
      </c>
      <c r="C13" s="16" t="s">
        <v>30</v>
      </c>
    </row>
    <row r="14" ht="17.1" customHeight="1" spans="1:3">
      <c r="A14" s="14" t="s">
        <v>45</v>
      </c>
      <c r="B14" s="93" t="s">
        <v>46</v>
      </c>
      <c r="C14" s="16" t="s">
        <v>30</v>
      </c>
    </row>
    <row r="15" ht="17.1" customHeight="1" spans="1:3">
      <c r="A15" s="14" t="s">
        <v>47</v>
      </c>
      <c r="B15" s="93" t="s">
        <v>48</v>
      </c>
      <c r="C15" s="16" t="s">
        <v>30</v>
      </c>
    </row>
    <row r="16" ht="17.1" customHeight="1" spans="1:3">
      <c r="A16" s="14" t="s">
        <v>49</v>
      </c>
      <c r="B16" s="93" t="s">
        <v>50</v>
      </c>
      <c r="C16" s="16" t="s">
        <v>30</v>
      </c>
    </row>
    <row r="17" ht="17.1" customHeight="1" spans="1:3">
      <c r="A17" s="14" t="s">
        <v>51</v>
      </c>
      <c r="B17" s="93" t="s">
        <v>52</v>
      </c>
      <c r="C17" s="16" t="s">
        <v>30</v>
      </c>
    </row>
    <row r="18" ht="17.1" customHeight="1" spans="1:3">
      <c r="A18" s="14" t="s">
        <v>53</v>
      </c>
      <c r="B18" s="93" t="s">
        <v>54</v>
      </c>
      <c r="C18" s="16" t="s">
        <v>30</v>
      </c>
    </row>
    <row r="19" ht="17.1" customHeight="1" spans="1:3">
      <c r="A19" s="14" t="s">
        <v>55</v>
      </c>
      <c r="B19" s="93" t="s">
        <v>56</v>
      </c>
      <c r="C19" s="16" t="s">
        <v>30</v>
      </c>
    </row>
    <row r="20" ht="17.1" customHeight="1" spans="1:3">
      <c r="A20" s="14" t="s">
        <v>57</v>
      </c>
      <c r="B20" s="93" t="s">
        <v>58</v>
      </c>
      <c r="C20" s="16" t="s">
        <v>30</v>
      </c>
    </row>
    <row r="21" ht="17.1" customHeight="1" spans="1:3">
      <c r="A21" s="14" t="s">
        <v>59</v>
      </c>
      <c r="B21" s="93" t="s">
        <v>60</v>
      </c>
      <c r="C21" s="16" t="s">
        <v>30</v>
      </c>
    </row>
    <row r="22" ht="17.1" customHeight="1" spans="1:3">
      <c r="A22" s="14" t="s">
        <v>61</v>
      </c>
      <c r="B22" s="93" t="s">
        <v>62</v>
      </c>
      <c r="C22" s="16" t="s">
        <v>30</v>
      </c>
    </row>
    <row r="23" ht="17.1" customHeight="1" spans="1:3">
      <c r="A23" s="14" t="s">
        <v>63</v>
      </c>
      <c r="B23" s="93" t="s">
        <v>64</v>
      </c>
      <c r="C23" s="16" t="s">
        <v>30</v>
      </c>
    </row>
    <row r="24" ht="17.1" customHeight="1" spans="1:3">
      <c r="A24" s="14" t="s">
        <v>65</v>
      </c>
      <c r="B24" s="93" t="s">
        <v>66</v>
      </c>
      <c r="C24" s="16" t="s">
        <v>30</v>
      </c>
    </row>
    <row r="25" ht="17.1" customHeight="1" spans="1:3">
      <c r="A25" s="14" t="s">
        <v>67</v>
      </c>
      <c r="B25" s="93" t="s">
        <v>68</v>
      </c>
      <c r="C25" s="16" t="s">
        <v>30</v>
      </c>
    </row>
    <row r="26" ht="17.1" customHeight="1" spans="1:3">
      <c r="A26" s="14" t="s">
        <v>69</v>
      </c>
      <c r="B26" s="93" t="s">
        <v>70</v>
      </c>
      <c r="C26" s="16" t="s">
        <v>30</v>
      </c>
    </row>
    <row r="27" ht="17.1" customHeight="1" spans="1:3">
      <c r="A27" s="14" t="s">
        <v>71</v>
      </c>
      <c r="B27" s="93" t="s">
        <v>72</v>
      </c>
      <c r="C27" s="16" t="s">
        <v>30</v>
      </c>
    </row>
    <row r="28" ht="17.1" customHeight="1" spans="1:3">
      <c r="A28" s="14" t="s">
        <v>73</v>
      </c>
      <c r="B28" s="93" t="s">
        <v>74</v>
      </c>
      <c r="C28" s="16" t="s">
        <v>30</v>
      </c>
    </row>
    <row r="29" ht="17.1" customHeight="1" spans="1:3">
      <c r="A29" s="14" t="s">
        <v>75</v>
      </c>
      <c r="B29" s="93" t="s">
        <v>76</v>
      </c>
      <c r="C29" s="16" t="s">
        <v>30</v>
      </c>
    </row>
    <row r="30" ht="17.1" customHeight="1" spans="1:3">
      <c r="A30" s="14" t="s">
        <v>77</v>
      </c>
      <c r="B30" s="93" t="s">
        <v>78</v>
      </c>
      <c r="C30" s="16" t="s">
        <v>30</v>
      </c>
    </row>
    <row r="31" ht="17.1" customHeight="1" spans="1:3">
      <c r="A31" s="14" t="s">
        <v>79</v>
      </c>
      <c r="B31" s="93" t="s">
        <v>80</v>
      </c>
      <c r="C31" s="16" t="s">
        <v>30</v>
      </c>
    </row>
    <row r="32" ht="17.1" customHeight="1" spans="1:3">
      <c r="A32" s="14" t="s">
        <v>81</v>
      </c>
      <c r="B32" s="93" t="s">
        <v>82</v>
      </c>
      <c r="C32" s="16" t="s">
        <v>30</v>
      </c>
    </row>
    <row r="33" ht="17.1" customHeight="1" spans="1:3">
      <c r="A33" s="14" t="s">
        <v>83</v>
      </c>
      <c r="B33" s="93" t="s">
        <v>84</v>
      </c>
      <c r="C33" s="16" t="s">
        <v>30</v>
      </c>
    </row>
    <row r="34" ht="17.1" customHeight="1" spans="1:3">
      <c r="A34" s="14" t="s">
        <v>85</v>
      </c>
      <c r="B34" s="93" t="s">
        <v>86</v>
      </c>
      <c r="C34" s="16" t="s">
        <v>30</v>
      </c>
    </row>
    <row r="35" ht="17.1" customHeight="1" spans="1:3">
      <c r="A35" s="14" t="s">
        <v>87</v>
      </c>
      <c r="B35" s="93" t="s">
        <v>88</v>
      </c>
      <c r="C35" s="16" t="s">
        <v>30</v>
      </c>
    </row>
    <row r="36" ht="17.1" customHeight="1" spans="1:3">
      <c r="A36" s="14" t="s">
        <v>89</v>
      </c>
      <c r="B36" s="93" t="s">
        <v>90</v>
      </c>
      <c r="C36" s="16" t="s">
        <v>30</v>
      </c>
    </row>
    <row r="37" ht="17.1" customHeight="1" spans="1:3">
      <c r="A37" s="14" t="s">
        <v>91</v>
      </c>
      <c r="B37" s="93" t="s">
        <v>92</v>
      </c>
      <c r="C37" s="16" t="s">
        <v>30</v>
      </c>
    </row>
    <row r="38" ht="17.1" customHeight="1" spans="1:3">
      <c r="A38" s="14" t="s">
        <v>93</v>
      </c>
      <c r="B38" s="93" t="s">
        <v>94</v>
      </c>
      <c r="C38" s="16" t="s">
        <v>30</v>
      </c>
    </row>
    <row r="39" ht="17.1" customHeight="1" spans="1:3">
      <c r="A39" s="14" t="s">
        <v>95</v>
      </c>
      <c r="B39" s="93" t="s">
        <v>96</v>
      </c>
      <c r="C39" s="16" t="s">
        <v>30</v>
      </c>
    </row>
    <row r="40" ht="17.1" customHeight="1" spans="1:3">
      <c r="A40" s="14" t="s">
        <v>97</v>
      </c>
      <c r="B40" s="32" t="s">
        <v>98</v>
      </c>
      <c r="C40" s="16" t="s">
        <v>30</v>
      </c>
    </row>
    <row r="41" ht="17.1" customHeight="1" spans="1:3">
      <c r="A41" s="378" t="s">
        <v>99</v>
      </c>
      <c r="B41" s="257"/>
      <c r="C41" s="379"/>
    </row>
  </sheetData>
  <mergeCells count="1">
    <mergeCell ref="A1:C1"/>
  </mergeCells>
  <printOptions horizontalCentered="1"/>
  <pageMargins left="0.751388888888889" right="0.751388888888889" top="0.802777777777778" bottom="0.802777777777778" header="0.5" footer="0.5"/>
  <pageSetup paperSize="9" orientation="portrait"/>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N66"/>
  <sheetViews>
    <sheetView workbookViewId="0">
      <selection activeCell="H50" sqref="H50"/>
    </sheetView>
  </sheetViews>
  <sheetFormatPr defaultColWidth="9" defaultRowHeight="13.5"/>
  <cols>
    <col min="1" max="1" width="4.75" customWidth="1"/>
    <col min="2" max="2" width="7.625" customWidth="1"/>
    <col min="3" max="3" width="19.375" style="211" customWidth="1"/>
    <col min="4" max="4" width="25.75" style="211" customWidth="1"/>
    <col min="5" max="5" width="13.875" customWidth="1"/>
    <col min="6" max="6" width="10.75" customWidth="1"/>
    <col min="7" max="7" width="10.5" customWidth="1"/>
    <col min="8" max="8" width="12" customWidth="1"/>
    <col min="9" max="9" width="11" customWidth="1"/>
    <col min="10" max="10" width="12.875" customWidth="1"/>
    <col min="11" max="11" width="9.875" customWidth="1"/>
    <col min="12" max="12" width="10.75" customWidth="1"/>
    <col min="13" max="13" width="8.875" customWidth="1"/>
  </cols>
  <sheetData>
    <row r="1" ht="9.95" customHeight="1" spans="1:1">
      <c r="A1" s="1"/>
    </row>
    <row r="2" ht="23.1" customHeight="1" spans="1:13">
      <c r="A2" s="2" t="s">
        <v>700</v>
      </c>
      <c r="B2" s="2"/>
      <c r="C2" s="2"/>
      <c r="D2" s="2"/>
      <c r="E2" s="2"/>
      <c r="F2" s="2"/>
      <c r="G2" s="2"/>
      <c r="H2" s="2"/>
      <c r="I2" s="2"/>
      <c r="J2" s="2"/>
      <c r="K2" s="2"/>
      <c r="L2" s="2"/>
      <c r="M2" s="2"/>
    </row>
    <row r="3" ht="12" customHeight="1" spans="1:13">
      <c r="A3" s="44"/>
      <c r="B3" s="44"/>
      <c r="C3" s="212"/>
      <c r="D3" s="212"/>
      <c r="E3" s="44"/>
      <c r="F3" s="44"/>
      <c r="G3" s="44"/>
      <c r="H3" s="44"/>
      <c r="I3" s="44"/>
      <c r="J3" s="44"/>
      <c r="K3" s="44"/>
      <c r="L3" s="44"/>
      <c r="M3" s="44"/>
    </row>
    <row r="4" ht="16.5" customHeight="1" spans="1:14">
      <c r="A4" s="213" t="s">
        <v>255</v>
      </c>
      <c r="B4" s="214" t="s">
        <v>302</v>
      </c>
      <c r="C4" s="215"/>
      <c r="D4" s="216"/>
      <c r="E4" s="217" t="s">
        <v>493</v>
      </c>
      <c r="F4" s="218"/>
      <c r="G4" s="219"/>
      <c r="H4" s="217" t="s">
        <v>494</v>
      </c>
      <c r="I4" s="218"/>
      <c r="J4" s="218"/>
      <c r="K4" s="218"/>
      <c r="L4" s="219"/>
      <c r="M4" s="263" t="s">
        <v>552</v>
      </c>
      <c r="N4" s="1"/>
    </row>
    <row r="5" ht="51" customHeight="1" spans="1:14">
      <c r="A5" s="220"/>
      <c r="B5" s="221"/>
      <c r="C5" s="4"/>
      <c r="D5" s="222"/>
      <c r="E5" s="15" t="s">
        <v>701</v>
      </c>
      <c r="F5" s="15" t="s">
        <v>702</v>
      </c>
      <c r="G5" s="15" t="s">
        <v>703</v>
      </c>
      <c r="H5" s="15" t="s">
        <v>704</v>
      </c>
      <c r="I5" s="15" t="s">
        <v>705</v>
      </c>
      <c r="J5" s="15" t="s">
        <v>706</v>
      </c>
      <c r="K5" s="15" t="s">
        <v>707</v>
      </c>
      <c r="L5" s="15" t="s">
        <v>703</v>
      </c>
      <c r="M5" s="264"/>
      <c r="N5" s="1"/>
    </row>
    <row r="6" ht="17.25" customHeight="1" spans="1:14">
      <c r="A6" s="223"/>
      <c r="B6" s="224"/>
      <c r="C6" s="225"/>
      <c r="D6" s="226"/>
      <c r="E6" s="39">
        <v>1</v>
      </c>
      <c r="F6" s="39">
        <v>2</v>
      </c>
      <c r="G6" s="39">
        <v>3</v>
      </c>
      <c r="H6" s="39">
        <v>4</v>
      </c>
      <c r="I6" s="39">
        <v>5</v>
      </c>
      <c r="J6" s="39">
        <v>6</v>
      </c>
      <c r="K6" s="39" t="s">
        <v>708</v>
      </c>
      <c r="L6" s="39">
        <v>8</v>
      </c>
      <c r="M6" s="265" t="s">
        <v>709</v>
      </c>
      <c r="N6" s="1"/>
    </row>
    <row r="7" ht="17.25" customHeight="1" spans="1:14">
      <c r="A7" s="8">
        <v>1</v>
      </c>
      <c r="B7" s="217" t="s">
        <v>710</v>
      </c>
      <c r="C7" s="218"/>
      <c r="D7" s="219"/>
      <c r="E7" s="227">
        <f>SUM(E8:E13)</f>
        <v>0</v>
      </c>
      <c r="F7" s="227">
        <f>SUM(F8:F13)</f>
        <v>0</v>
      </c>
      <c r="G7" s="227">
        <f t="shared" ref="G7:M7" si="0">SUM(G8:G13)</f>
        <v>0</v>
      </c>
      <c r="H7" s="227">
        <f t="shared" si="0"/>
        <v>0</v>
      </c>
      <c r="I7" s="227">
        <f t="shared" si="0"/>
        <v>0</v>
      </c>
      <c r="J7" s="266" t="s">
        <v>466</v>
      </c>
      <c r="K7" s="266" t="s">
        <v>466</v>
      </c>
      <c r="L7" s="227">
        <f>SUM(L8:L13)</f>
        <v>0</v>
      </c>
      <c r="M7" s="267">
        <f t="shared" si="0"/>
        <v>0</v>
      </c>
      <c r="N7" s="1"/>
    </row>
    <row r="8" ht="18" customHeight="1" spans="1:14">
      <c r="A8" s="14">
        <v>2</v>
      </c>
      <c r="B8" s="15" t="s">
        <v>711</v>
      </c>
      <c r="C8" s="228" t="s">
        <v>712</v>
      </c>
      <c r="D8" s="229"/>
      <c r="E8" s="38"/>
      <c r="F8" s="38"/>
      <c r="G8" s="38"/>
      <c r="H8" s="38"/>
      <c r="I8" s="38"/>
      <c r="J8" s="268" t="s">
        <v>466</v>
      </c>
      <c r="K8" s="268" t="s">
        <v>466</v>
      </c>
      <c r="L8" s="38"/>
      <c r="M8" s="41">
        <f t="shared" ref="M8:M13" si="1">F8-I8</f>
        <v>0</v>
      </c>
      <c r="N8" s="1"/>
    </row>
    <row r="9" ht="24" customHeight="1" spans="1:14">
      <c r="A9" s="14">
        <v>3</v>
      </c>
      <c r="B9" s="15"/>
      <c r="C9" s="228" t="s">
        <v>713</v>
      </c>
      <c r="D9" s="229"/>
      <c r="E9" s="38"/>
      <c r="F9" s="38"/>
      <c r="G9" s="38"/>
      <c r="H9" s="38"/>
      <c r="I9" s="38"/>
      <c r="J9" s="268" t="s">
        <v>466</v>
      </c>
      <c r="K9" s="268" t="s">
        <v>466</v>
      </c>
      <c r="L9" s="38"/>
      <c r="M9" s="41">
        <f t="shared" si="1"/>
        <v>0</v>
      </c>
      <c r="N9" s="1"/>
    </row>
    <row r="10" ht="25.5" customHeight="1" spans="1:14">
      <c r="A10" s="14">
        <v>4</v>
      </c>
      <c r="B10" s="15"/>
      <c r="C10" s="228" t="s">
        <v>714</v>
      </c>
      <c r="D10" s="229"/>
      <c r="E10" s="38"/>
      <c r="F10" s="38"/>
      <c r="G10" s="38"/>
      <c r="H10" s="38"/>
      <c r="I10" s="38"/>
      <c r="J10" s="268" t="s">
        <v>466</v>
      </c>
      <c r="K10" s="268" t="s">
        <v>466</v>
      </c>
      <c r="L10" s="38"/>
      <c r="M10" s="41">
        <f t="shared" si="1"/>
        <v>0</v>
      </c>
      <c r="N10" s="1"/>
    </row>
    <row r="11" ht="18.75" customHeight="1" spans="1:14">
      <c r="A11" s="14">
        <v>5</v>
      </c>
      <c r="B11" s="15"/>
      <c r="C11" s="228" t="s">
        <v>715</v>
      </c>
      <c r="D11" s="229"/>
      <c r="E11" s="38"/>
      <c r="F11" s="38"/>
      <c r="G11" s="38"/>
      <c r="H11" s="38"/>
      <c r="I11" s="38"/>
      <c r="J11" s="268" t="s">
        <v>466</v>
      </c>
      <c r="K11" s="268" t="s">
        <v>466</v>
      </c>
      <c r="L11" s="38"/>
      <c r="M11" s="41">
        <f t="shared" si="1"/>
        <v>0</v>
      </c>
      <c r="N11" s="1"/>
    </row>
    <row r="12" ht="15" customHeight="1" spans="1:14">
      <c r="A12" s="14">
        <v>6</v>
      </c>
      <c r="B12" s="15"/>
      <c r="C12" s="228" t="s">
        <v>716</v>
      </c>
      <c r="D12" s="229"/>
      <c r="E12" s="38"/>
      <c r="F12" s="38"/>
      <c r="G12" s="38"/>
      <c r="H12" s="38"/>
      <c r="I12" s="38"/>
      <c r="J12" s="268" t="s">
        <v>466</v>
      </c>
      <c r="K12" s="268" t="s">
        <v>466</v>
      </c>
      <c r="L12" s="38"/>
      <c r="M12" s="41">
        <f t="shared" si="1"/>
        <v>0</v>
      </c>
      <c r="N12" s="1"/>
    </row>
    <row r="13" ht="17.25" customHeight="1" spans="1:14">
      <c r="A13" s="14">
        <v>7</v>
      </c>
      <c r="B13" s="15"/>
      <c r="C13" s="228" t="s">
        <v>717</v>
      </c>
      <c r="D13" s="229"/>
      <c r="E13" s="38"/>
      <c r="F13" s="38"/>
      <c r="G13" s="38"/>
      <c r="H13" s="38"/>
      <c r="I13" s="38"/>
      <c r="J13" s="268" t="s">
        <v>466</v>
      </c>
      <c r="K13" s="268" t="s">
        <v>466</v>
      </c>
      <c r="L13" s="38"/>
      <c r="M13" s="41">
        <f t="shared" si="1"/>
        <v>0</v>
      </c>
      <c r="N13" s="1"/>
    </row>
    <row r="14" ht="25.5" customHeight="1" spans="1:14">
      <c r="A14" s="14">
        <v>8</v>
      </c>
      <c r="B14" s="15" t="s">
        <v>718</v>
      </c>
      <c r="C14" s="228" t="s">
        <v>719</v>
      </c>
      <c r="D14" s="229"/>
      <c r="E14" s="38"/>
      <c r="F14" s="38"/>
      <c r="G14" s="38"/>
      <c r="H14" s="38"/>
      <c r="I14" s="38"/>
      <c r="J14" s="38"/>
      <c r="K14" s="269">
        <f>I14-J14</f>
        <v>0</v>
      </c>
      <c r="L14" s="38"/>
      <c r="M14" s="270" t="s">
        <v>466</v>
      </c>
      <c r="N14" s="1"/>
    </row>
    <row r="15" ht="18" customHeight="1" spans="1:14">
      <c r="A15" s="14">
        <v>9</v>
      </c>
      <c r="B15" s="15"/>
      <c r="C15" s="228" t="s">
        <v>720</v>
      </c>
      <c r="D15" s="229"/>
      <c r="E15" s="38"/>
      <c r="F15" s="38"/>
      <c r="G15" s="38"/>
      <c r="H15" s="38"/>
      <c r="I15" s="38"/>
      <c r="J15" s="38"/>
      <c r="K15" s="269">
        <f t="shared" ref="K15:K33" si="2">I15-J15</f>
        <v>0</v>
      </c>
      <c r="L15" s="38"/>
      <c r="M15" s="270" t="s">
        <v>466</v>
      </c>
      <c r="N15" s="1"/>
    </row>
    <row r="16" ht="25.5" customHeight="1" spans="1:14">
      <c r="A16" s="14">
        <v>10</v>
      </c>
      <c r="B16" s="15"/>
      <c r="C16" s="228" t="s">
        <v>721</v>
      </c>
      <c r="D16" s="229"/>
      <c r="E16" s="38">
        <f t="shared" ref="E16:J16" si="3">E17+E18</f>
        <v>0</v>
      </c>
      <c r="F16" s="38">
        <f t="shared" si="3"/>
        <v>0</v>
      </c>
      <c r="G16" s="38">
        <f t="shared" si="3"/>
        <v>0</v>
      </c>
      <c r="H16" s="38">
        <f t="shared" si="3"/>
        <v>0</v>
      </c>
      <c r="I16" s="38">
        <f t="shared" si="3"/>
        <v>0</v>
      </c>
      <c r="J16" s="38">
        <f t="shared" si="3"/>
        <v>0</v>
      </c>
      <c r="K16" s="269">
        <f t="shared" si="2"/>
        <v>0</v>
      </c>
      <c r="L16" s="38">
        <f>L17+L18</f>
        <v>0</v>
      </c>
      <c r="M16" s="270" t="s">
        <v>466</v>
      </c>
      <c r="N16" s="1"/>
    </row>
    <row r="17" ht="19.5" customHeight="1" spans="1:14">
      <c r="A17" s="14">
        <v>10.1</v>
      </c>
      <c r="B17" s="15"/>
      <c r="C17" s="228" t="s">
        <v>722</v>
      </c>
      <c r="D17" s="229"/>
      <c r="E17" s="38"/>
      <c r="F17" s="38"/>
      <c r="G17" s="38"/>
      <c r="H17" s="38"/>
      <c r="I17" s="38"/>
      <c r="J17" s="38"/>
      <c r="K17" s="269">
        <f t="shared" si="2"/>
        <v>0</v>
      </c>
      <c r="L17" s="38"/>
      <c r="M17" s="270" t="s">
        <v>466</v>
      </c>
      <c r="N17" s="1"/>
    </row>
    <row r="18" ht="19.5" customHeight="1" spans="1:14">
      <c r="A18" s="14">
        <v>10.2</v>
      </c>
      <c r="B18" s="15"/>
      <c r="C18" s="230" t="s">
        <v>723</v>
      </c>
      <c r="D18" s="231"/>
      <c r="E18" s="38"/>
      <c r="F18" s="38"/>
      <c r="G18" s="38"/>
      <c r="H18" s="38"/>
      <c r="I18" s="38"/>
      <c r="J18" s="38"/>
      <c r="K18" s="269">
        <f t="shared" si="2"/>
        <v>0</v>
      </c>
      <c r="L18" s="38"/>
      <c r="M18" s="270" t="s">
        <v>466</v>
      </c>
      <c r="N18" s="1"/>
    </row>
    <row r="19" ht="18" customHeight="1" spans="1:14">
      <c r="A19" s="14">
        <v>11</v>
      </c>
      <c r="B19" s="15"/>
      <c r="C19" s="232" t="s">
        <v>724</v>
      </c>
      <c r="D19" s="233"/>
      <c r="E19" s="150"/>
      <c r="F19" s="38"/>
      <c r="G19" s="38"/>
      <c r="H19" s="38"/>
      <c r="I19" s="38">
        <f>I20+I21</f>
        <v>0</v>
      </c>
      <c r="J19" s="38">
        <f>J20+J21</f>
        <v>0</v>
      </c>
      <c r="K19" s="269">
        <f t="shared" si="2"/>
        <v>0</v>
      </c>
      <c r="L19" s="38"/>
      <c r="M19" s="270" t="s">
        <v>466</v>
      </c>
      <c r="N19" s="1"/>
    </row>
    <row r="20" ht="30.75" customHeight="1" spans="1:14">
      <c r="A20" s="14">
        <v>11.1</v>
      </c>
      <c r="B20" s="15"/>
      <c r="C20" s="228" t="s">
        <v>725</v>
      </c>
      <c r="D20" s="229"/>
      <c r="E20" s="28"/>
      <c r="F20" s="38"/>
      <c r="G20" s="38"/>
      <c r="H20" s="38"/>
      <c r="I20" s="38"/>
      <c r="J20" s="38"/>
      <c r="K20" s="269">
        <f t="shared" ref="K20:K22" si="4">I20-J20</f>
        <v>0</v>
      </c>
      <c r="L20" s="38"/>
      <c r="M20" s="270" t="s">
        <v>466</v>
      </c>
      <c r="N20" s="1"/>
    </row>
    <row r="21" ht="32.25" customHeight="1" spans="1:14">
      <c r="A21" s="14">
        <v>11.2</v>
      </c>
      <c r="B21" s="15"/>
      <c r="C21" s="228" t="s">
        <v>726</v>
      </c>
      <c r="D21" s="229"/>
      <c r="E21" s="28"/>
      <c r="F21" s="38"/>
      <c r="G21" s="38"/>
      <c r="H21" s="38"/>
      <c r="I21" s="38"/>
      <c r="J21" s="38"/>
      <c r="K21" s="269">
        <f t="shared" si="4"/>
        <v>0</v>
      </c>
      <c r="L21" s="38"/>
      <c r="M21" s="270" t="s">
        <v>466</v>
      </c>
      <c r="N21" s="1"/>
    </row>
    <row r="22" ht="26.25" customHeight="1" spans="1:14">
      <c r="A22" s="14">
        <v>12</v>
      </c>
      <c r="B22" s="15"/>
      <c r="C22" s="234" t="s">
        <v>727</v>
      </c>
      <c r="D22" s="231"/>
      <c r="E22" s="38"/>
      <c r="F22" s="38"/>
      <c r="G22" s="38"/>
      <c r="H22" s="38"/>
      <c r="I22" s="38">
        <f>I23+I24+I25+I26</f>
        <v>0</v>
      </c>
      <c r="J22" s="38">
        <f>J23+J24+J25+J26</f>
        <v>0</v>
      </c>
      <c r="K22" s="269">
        <f t="shared" si="4"/>
        <v>0</v>
      </c>
      <c r="L22" s="38"/>
      <c r="M22" s="270" t="s">
        <v>466</v>
      </c>
      <c r="N22" s="1"/>
    </row>
    <row r="23" ht="26.25" customHeight="1" spans="1:14">
      <c r="A23" s="14">
        <v>12.1</v>
      </c>
      <c r="B23" s="15"/>
      <c r="C23" s="128" t="s">
        <v>728</v>
      </c>
      <c r="D23" s="128" t="s">
        <v>729</v>
      </c>
      <c r="E23" s="38"/>
      <c r="F23" s="38"/>
      <c r="G23" s="38"/>
      <c r="H23" s="38"/>
      <c r="I23" s="38"/>
      <c r="J23" s="38"/>
      <c r="K23" s="269">
        <f t="shared" ref="K23:K26" si="5">I23-J23</f>
        <v>0</v>
      </c>
      <c r="L23" s="38"/>
      <c r="M23" s="127" t="s">
        <v>466</v>
      </c>
      <c r="N23" s="1"/>
    </row>
    <row r="24" ht="26.25" customHeight="1" spans="1:14">
      <c r="A24" s="14">
        <v>12.2</v>
      </c>
      <c r="B24" s="15"/>
      <c r="C24" s="128"/>
      <c r="D24" s="128" t="s">
        <v>730</v>
      </c>
      <c r="E24" s="38"/>
      <c r="F24" s="38"/>
      <c r="G24" s="38"/>
      <c r="H24" s="38"/>
      <c r="I24" s="38"/>
      <c r="J24" s="38"/>
      <c r="K24" s="269">
        <f t="shared" si="5"/>
        <v>0</v>
      </c>
      <c r="L24" s="38"/>
      <c r="M24" s="127" t="s">
        <v>466</v>
      </c>
      <c r="N24" s="1"/>
    </row>
    <row r="25" ht="26.25" customHeight="1" spans="1:14">
      <c r="A25" s="14">
        <v>12.3</v>
      </c>
      <c r="B25" s="15"/>
      <c r="C25" s="128"/>
      <c r="D25" s="128" t="s">
        <v>731</v>
      </c>
      <c r="E25" s="38"/>
      <c r="F25" s="38"/>
      <c r="G25" s="38"/>
      <c r="H25" s="38"/>
      <c r="I25" s="38"/>
      <c r="J25" s="38"/>
      <c r="K25" s="269">
        <f t="shared" si="5"/>
        <v>0</v>
      </c>
      <c r="L25" s="38"/>
      <c r="M25" s="127" t="s">
        <v>466</v>
      </c>
      <c r="N25" s="1"/>
    </row>
    <row r="26" ht="26.25" customHeight="1" spans="1:14">
      <c r="A26" s="14">
        <v>12.4</v>
      </c>
      <c r="B26" s="15"/>
      <c r="C26" s="128" t="s">
        <v>732</v>
      </c>
      <c r="D26" s="128"/>
      <c r="E26" s="38"/>
      <c r="F26" s="38"/>
      <c r="G26" s="38"/>
      <c r="H26" s="38"/>
      <c r="I26" s="38"/>
      <c r="J26" s="38"/>
      <c r="K26" s="269">
        <f t="shared" si="5"/>
        <v>0</v>
      </c>
      <c r="L26" s="38"/>
      <c r="M26" s="127" t="s">
        <v>466</v>
      </c>
      <c r="N26" s="1"/>
    </row>
    <row r="27" ht="27" customHeight="1" spans="1:14">
      <c r="A27" s="14">
        <v>13</v>
      </c>
      <c r="B27" s="15"/>
      <c r="C27" s="235" t="s">
        <v>733</v>
      </c>
      <c r="D27" s="236"/>
      <c r="E27" s="38">
        <f t="shared" ref="E27:J27" si="6">E28+E29</f>
        <v>0</v>
      </c>
      <c r="F27" s="38">
        <f t="shared" si="6"/>
        <v>0</v>
      </c>
      <c r="G27" s="38">
        <f t="shared" si="6"/>
        <v>0</v>
      </c>
      <c r="H27" s="38">
        <f t="shared" si="6"/>
        <v>0</v>
      </c>
      <c r="I27" s="38">
        <f t="shared" si="6"/>
        <v>0</v>
      </c>
      <c r="J27" s="38">
        <f t="shared" si="6"/>
        <v>0</v>
      </c>
      <c r="K27" s="269">
        <f t="shared" si="2"/>
        <v>0</v>
      </c>
      <c r="L27" s="38">
        <f>L28+L29</f>
        <v>0</v>
      </c>
      <c r="M27" s="270" t="s">
        <v>466</v>
      </c>
      <c r="N27" s="1"/>
    </row>
    <row r="28" ht="19.5" customHeight="1" spans="1:14">
      <c r="A28" s="14">
        <v>13.1</v>
      </c>
      <c r="B28" s="15"/>
      <c r="C28" s="228" t="s">
        <v>734</v>
      </c>
      <c r="D28" s="229"/>
      <c r="E28" s="38"/>
      <c r="F28" s="38"/>
      <c r="G28" s="38"/>
      <c r="H28" s="38"/>
      <c r="I28" s="38"/>
      <c r="J28" s="38"/>
      <c r="K28" s="269">
        <f t="shared" si="2"/>
        <v>0</v>
      </c>
      <c r="L28" s="38"/>
      <c r="M28" s="270" t="s">
        <v>466</v>
      </c>
      <c r="N28" s="1"/>
    </row>
    <row r="29" ht="19.5" customHeight="1" spans="1:14">
      <c r="A29" s="14">
        <v>13.2</v>
      </c>
      <c r="B29" s="15"/>
      <c r="C29" s="228" t="s">
        <v>735</v>
      </c>
      <c r="D29" s="229"/>
      <c r="E29" s="38"/>
      <c r="F29" s="38"/>
      <c r="G29" s="38"/>
      <c r="H29" s="38"/>
      <c r="I29" s="38"/>
      <c r="J29" s="38"/>
      <c r="K29" s="269">
        <f t="shared" si="2"/>
        <v>0</v>
      </c>
      <c r="L29" s="38"/>
      <c r="M29" s="270" t="s">
        <v>466</v>
      </c>
      <c r="N29" s="1"/>
    </row>
    <row r="30" ht="18" customHeight="1" spans="1:14">
      <c r="A30" s="14">
        <v>14</v>
      </c>
      <c r="B30" s="15"/>
      <c r="C30" s="228" t="s">
        <v>736</v>
      </c>
      <c r="D30" s="229"/>
      <c r="E30" s="38"/>
      <c r="F30" s="38"/>
      <c r="G30" s="38"/>
      <c r="H30" s="38"/>
      <c r="I30" s="38"/>
      <c r="J30" s="38"/>
      <c r="K30" s="269">
        <f t="shared" si="2"/>
        <v>0</v>
      </c>
      <c r="L30" s="38"/>
      <c r="M30" s="270" t="s">
        <v>466</v>
      </c>
      <c r="N30" s="1"/>
    </row>
    <row r="31" ht="18" customHeight="1" spans="1:14">
      <c r="A31" s="14">
        <v>15</v>
      </c>
      <c r="B31" s="15"/>
      <c r="C31" s="228" t="s">
        <v>737</v>
      </c>
      <c r="D31" s="229"/>
      <c r="E31" s="38"/>
      <c r="F31" s="38"/>
      <c r="G31" s="38"/>
      <c r="H31" s="38"/>
      <c r="I31" s="38"/>
      <c r="J31" s="38"/>
      <c r="K31" s="269">
        <f t="shared" si="2"/>
        <v>0</v>
      </c>
      <c r="L31" s="38"/>
      <c r="M31" s="270" t="s">
        <v>466</v>
      </c>
      <c r="N31" s="1"/>
    </row>
    <row r="32" ht="15" customHeight="1" spans="1:14">
      <c r="A32" s="14">
        <v>16</v>
      </c>
      <c r="B32" s="15"/>
      <c r="C32" s="228" t="s">
        <v>738</v>
      </c>
      <c r="D32" s="229"/>
      <c r="E32" s="38"/>
      <c r="F32" s="38"/>
      <c r="G32" s="38"/>
      <c r="H32" s="38"/>
      <c r="I32" s="38"/>
      <c r="J32" s="38"/>
      <c r="K32" s="269">
        <f t="shared" si="2"/>
        <v>0</v>
      </c>
      <c r="L32" s="38"/>
      <c r="M32" s="270" t="s">
        <v>466</v>
      </c>
      <c r="N32" s="1"/>
    </row>
    <row r="33" ht="18.75" customHeight="1" spans="1:14">
      <c r="A33" s="21">
        <v>17</v>
      </c>
      <c r="B33" s="39"/>
      <c r="C33" s="237" t="s">
        <v>739</v>
      </c>
      <c r="D33" s="238"/>
      <c r="E33" s="40"/>
      <c r="F33" s="40"/>
      <c r="G33" s="40"/>
      <c r="H33" s="40"/>
      <c r="I33" s="40"/>
      <c r="J33" s="40"/>
      <c r="K33" s="271">
        <f t="shared" si="2"/>
        <v>0</v>
      </c>
      <c r="L33" s="40"/>
      <c r="M33" s="272" t="s">
        <v>466</v>
      </c>
      <c r="N33" s="1"/>
    </row>
    <row r="34" ht="17.25" customHeight="1" spans="1:14">
      <c r="A34" s="8">
        <v>18</v>
      </c>
      <c r="B34" s="217" t="s">
        <v>740</v>
      </c>
      <c r="C34" s="218"/>
      <c r="D34" s="219"/>
      <c r="E34" s="227">
        <f>E35+E36</f>
        <v>0</v>
      </c>
      <c r="F34" s="227">
        <f>F35+F36</f>
        <v>0</v>
      </c>
      <c r="G34" s="227">
        <f t="shared" ref="G34:M34" si="7">G35+G36</f>
        <v>0</v>
      </c>
      <c r="H34" s="227">
        <f t="shared" si="7"/>
        <v>0</v>
      </c>
      <c r="I34" s="227">
        <f t="shared" si="7"/>
        <v>0</v>
      </c>
      <c r="J34" s="266" t="s">
        <v>466</v>
      </c>
      <c r="K34" s="266" t="s">
        <v>466</v>
      </c>
      <c r="L34" s="227">
        <f t="shared" si="7"/>
        <v>0</v>
      </c>
      <c r="M34" s="267">
        <f t="shared" si="7"/>
        <v>0</v>
      </c>
      <c r="N34" s="1"/>
    </row>
    <row r="35" ht="15" customHeight="1" spans="1:14">
      <c r="A35" s="14">
        <v>19</v>
      </c>
      <c r="B35" s="239" t="s">
        <v>741</v>
      </c>
      <c r="C35" s="240"/>
      <c r="D35" s="241"/>
      <c r="E35" s="38"/>
      <c r="F35" s="38"/>
      <c r="G35" s="38"/>
      <c r="H35" s="38"/>
      <c r="I35" s="38"/>
      <c r="J35" s="268" t="s">
        <v>466</v>
      </c>
      <c r="K35" s="268" t="s">
        <v>466</v>
      </c>
      <c r="L35" s="38"/>
      <c r="M35" s="41">
        <f>F35-I35</f>
        <v>0</v>
      </c>
      <c r="N35" s="1"/>
    </row>
    <row r="36" ht="15" customHeight="1" spans="1:14">
      <c r="A36" s="21">
        <v>20</v>
      </c>
      <c r="B36" s="242" t="s">
        <v>742</v>
      </c>
      <c r="C36" s="243"/>
      <c r="D36" s="244"/>
      <c r="E36" s="40"/>
      <c r="F36" s="40"/>
      <c r="G36" s="40"/>
      <c r="H36" s="40"/>
      <c r="I36" s="40"/>
      <c r="J36" s="273" t="s">
        <v>466</v>
      </c>
      <c r="K36" s="273" t="s">
        <v>466</v>
      </c>
      <c r="L36" s="40"/>
      <c r="M36" s="42">
        <f>F36-I36</f>
        <v>0</v>
      </c>
      <c r="N36" s="1"/>
    </row>
    <row r="37" ht="15.75" customHeight="1" spans="1:14">
      <c r="A37" s="8">
        <v>21</v>
      </c>
      <c r="B37" s="245" t="s">
        <v>743</v>
      </c>
      <c r="C37" s="246"/>
      <c r="D37" s="247"/>
      <c r="E37" s="227">
        <f>SUM(E38:E45)</f>
        <v>0</v>
      </c>
      <c r="F37" s="227">
        <f>SUM(F38:F45)</f>
        <v>0</v>
      </c>
      <c r="G37" s="227">
        <f>SUM(G38:G45)</f>
        <v>0</v>
      </c>
      <c r="H37" s="227">
        <f>SUM(H38:H45)</f>
        <v>0</v>
      </c>
      <c r="I37" s="227">
        <f>SUM(I38:I45)</f>
        <v>0</v>
      </c>
      <c r="J37" s="266" t="s">
        <v>466</v>
      </c>
      <c r="K37" s="266" t="s">
        <v>466</v>
      </c>
      <c r="L37" s="227">
        <f>SUM(L38:L45)</f>
        <v>0</v>
      </c>
      <c r="M37" s="267">
        <f>SUM(M38:M45)</f>
        <v>0</v>
      </c>
      <c r="N37" s="1"/>
    </row>
    <row r="38" ht="15.75" customHeight="1" spans="1:14">
      <c r="A38" s="14">
        <v>22</v>
      </c>
      <c r="B38" s="15" t="s">
        <v>744</v>
      </c>
      <c r="C38" s="228" t="s">
        <v>745</v>
      </c>
      <c r="D38" s="229"/>
      <c r="E38" s="38"/>
      <c r="F38" s="38"/>
      <c r="G38" s="38"/>
      <c r="H38" s="38"/>
      <c r="I38" s="38"/>
      <c r="J38" s="268" t="s">
        <v>466</v>
      </c>
      <c r="K38" s="268" t="s">
        <v>466</v>
      </c>
      <c r="L38" s="38"/>
      <c r="M38" s="41">
        <f>F38-I38</f>
        <v>0</v>
      </c>
      <c r="N38" s="1"/>
    </row>
    <row r="39" ht="15.75" customHeight="1" spans="1:14">
      <c r="A39" s="14">
        <v>23</v>
      </c>
      <c r="B39" s="15"/>
      <c r="C39" s="228" t="s">
        <v>746</v>
      </c>
      <c r="D39" s="229"/>
      <c r="E39" s="38"/>
      <c r="F39" s="38"/>
      <c r="G39" s="38"/>
      <c r="H39" s="38"/>
      <c r="I39" s="38"/>
      <c r="J39" s="268" t="s">
        <v>466</v>
      </c>
      <c r="K39" s="268" t="s">
        <v>466</v>
      </c>
      <c r="L39" s="38"/>
      <c r="M39" s="41">
        <f t="shared" ref="M39:M45" si="8">F39-I39</f>
        <v>0</v>
      </c>
      <c r="N39" s="1"/>
    </row>
    <row r="40" ht="15.75" customHeight="1" spans="1:14">
      <c r="A40" s="14">
        <v>24</v>
      </c>
      <c r="B40" s="15"/>
      <c r="C40" s="228" t="s">
        <v>747</v>
      </c>
      <c r="D40" s="229"/>
      <c r="E40" s="38"/>
      <c r="F40" s="38"/>
      <c r="G40" s="38"/>
      <c r="H40" s="38"/>
      <c r="I40" s="38"/>
      <c r="J40" s="268" t="s">
        <v>466</v>
      </c>
      <c r="K40" s="268" t="s">
        <v>466</v>
      </c>
      <c r="L40" s="38"/>
      <c r="M40" s="41">
        <f t="shared" si="8"/>
        <v>0</v>
      </c>
      <c r="N40" s="1"/>
    </row>
    <row r="41" ht="15.75" customHeight="1" spans="1:14">
      <c r="A41" s="14">
        <v>25</v>
      </c>
      <c r="B41" s="15"/>
      <c r="C41" s="228" t="s">
        <v>748</v>
      </c>
      <c r="D41" s="229"/>
      <c r="E41" s="38"/>
      <c r="F41" s="38"/>
      <c r="G41" s="38"/>
      <c r="H41" s="38"/>
      <c r="I41" s="38"/>
      <c r="J41" s="268" t="s">
        <v>466</v>
      </c>
      <c r="K41" s="268" t="s">
        <v>466</v>
      </c>
      <c r="L41" s="38"/>
      <c r="M41" s="41">
        <f t="shared" si="8"/>
        <v>0</v>
      </c>
      <c r="N41" s="1"/>
    </row>
    <row r="42" ht="15.75" customHeight="1" spans="1:14">
      <c r="A42" s="14">
        <v>26</v>
      </c>
      <c r="B42" s="15"/>
      <c r="C42" s="228" t="s">
        <v>749</v>
      </c>
      <c r="D42" s="229"/>
      <c r="E42" s="38"/>
      <c r="F42" s="38"/>
      <c r="G42" s="38"/>
      <c r="H42" s="38"/>
      <c r="I42" s="38"/>
      <c r="J42" s="268" t="s">
        <v>466</v>
      </c>
      <c r="K42" s="268" t="s">
        <v>466</v>
      </c>
      <c r="L42" s="38"/>
      <c r="M42" s="41">
        <f t="shared" si="8"/>
        <v>0</v>
      </c>
      <c r="N42" s="1"/>
    </row>
    <row r="43" ht="15.75" customHeight="1" spans="1:14">
      <c r="A43" s="14">
        <v>27</v>
      </c>
      <c r="B43" s="15"/>
      <c r="C43" s="228" t="s">
        <v>750</v>
      </c>
      <c r="D43" s="229"/>
      <c r="E43" s="38"/>
      <c r="F43" s="38"/>
      <c r="G43" s="38"/>
      <c r="H43" s="38"/>
      <c r="I43" s="38"/>
      <c r="J43" s="268" t="s">
        <v>466</v>
      </c>
      <c r="K43" s="268" t="s">
        <v>466</v>
      </c>
      <c r="L43" s="38"/>
      <c r="M43" s="41">
        <f t="shared" si="8"/>
        <v>0</v>
      </c>
      <c r="N43" s="1"/>
    </row>
    <row r="44" ht="15.75" customHeight="1" spans="1:14">
      <c r="A44" s="14">
        <v>28</v>
      </c>
      <c r="B44" s="15"/>
      <c r="C44" s="228" t="s">
        <v>751</v>
      </c>
      <c r="D44" s="229"/>
      <c r="E44" s="38"/>
      <c r="F44" s="38"/>
      <c r="G44" s="38"/>
      <c r="H44" s="38"/>
      <c r="I44" s="38"/>
      <c r="J44" s="268" t="s">
        <v>466</v>
      </c>
      <c r="K44" s="268" t="s">
        <v>466</v>
      </c>
      <c r="L44" s="38"/>
      <c r="M44" s="41">
        <f t="shared" si="8"/>
        <v>0</v>
      </c>
      <c r="N44" s="1"/>
    </row>
    <row r="45" ht="15.75" customHeight="1" spans="1:14">
      <c r="A45" s="14">
        <v>29</v>
      </c>
      <c r="B45" s="15"/>
      <c r="C45" s="228" t="s">
        <v>752</v>
      </c>
      <c r="D45" s="229"/>
      <c r="E45" s="38"/>
      <c r="F45" s="38"/>
      <c r="G45" s="38"/>
      <c r="H45" s="38"/>
      <c r="I45" s="38"/>
      <c r="J45" s="268" t="s">
        <v>466</v>
      </c>
      <c r="K45" s="268" t="s">
        <v>466</v>
      </c>
      <c r="L45" s="38"/>
      <c r="M45" s="41">
        <f t="shared" si="8"/>
        <v>0</v>
      </c>
      <c r="N45" s="1"/>
    </row>
    <row r="46" ht="18.75" customHeight="1" spans="1:14">
      <c r="A46" s="14">
        <v>30</v>
      </c>
      <c r="B46" s="248" t="s">
        <v>753</v>
      </c>
      <c r="C46" s="249" t="s">
        <v>754</v>
      </c>
      <c r="D46" s="250"/>
      <c r="E46" s="38"/>
      <c r="F46" s="38"/>
      <c r="G46" s="38"/>
      <c r="H46" s="38"/>
      <c r="I46" s="38"/>
      <c r="J46" s="75"/>
      <c r="K46" s="75">
        <f t="shared" ref="K46:K52" si="9">I46-J46</f>
        <v>0</v>
      </c>
      <c r="L46" s="38"/>
      <c r="M46" s="270" t="s">
        <v>466</v>
      </c>
      <c r="N46" s="1"/>
    </row>
    <row r="47" ht="24.75" customHeight="1" spans="1:14">
      <c r="A47" s="14">
        <v>31</v>
      </c>
      <c r="B47" s="248"/>
      <c r="C47" s="228" t="s">
        <v>755</v>
      </c>
      <c r="D47" s="229"/>
      <c r="E47" s="38">
        <f t="shared" ref="E47:J47" si="10">E48+E49</f>
        <v>0</v>
      </c>
      <c r="F47" s="38">
        <f t="shared" si="10"/>
        <v>0</v>
      </c>
      <c r="G47" s="38">
        <f t="shared" si="10"/>
        <v>0</v>
      </c>
      <c r="H47" s="38">
        <f t="shared" si="10"/>
        <v>0</v>
      </c>
      <c r="I47" s="38">
        <f t="shared" si="10"/>
        <v>0</v>
      </c>
      <c r="J47" s="75">
        <f t="shared" si="10"/>
        <v>0</v>
      </c>
      <c r="K47" s="75">
        <f t="shared" si="9"/>
        <v>0</v>
      </c>
      <c r="L47" s="38">
        <f>L48+L49</f>
        <v>0</v>
      </c>
      <c r="M47" s="270" t="s">
        <v>466</v>
      </c>
      <c r="N47" s="1"/>
    </row>
    <row r="48" ht="17.25" customHeight="1" spans="1:14">
      <c r="A48" s="14">
        <v>31.1</v>
      </c>
      <c r="B48" s="248"/>
      <c r="C48" s="228" t="s">
        <v>756</v>
      </c>
      <c r="D48" s="229"/>
      <c r="E48" s="38"/>
      <c r="F48" s="38"/>
      <c r="G48" s="38"/>
      <c r="H48" s="38"/>
      <c r="I48" s="38"/>
      <c r="J48" s="75"/>
      <c r="K48" s="75">
        <f t="shared" si="9"/>
        <v>0</v>
      </c>
      <c r="L48" s="38"/>
      <c r="M48" s="270" t="s">
        <v>466</v>
      </c>
      <c r="N48" s="1"/>
    </row>
    <row r="49" ht="17.25" customHeight="1" spans="1:14">
      <c r="A49" s="14" t="s">
        <v>757</v>
      </c>
      <c r="B49" s="248"/>
      <c r="C49" s="228" t="s">
        <v>758</v>
      </c>
      <c r="D49" s="229"/>
      <c r="E49" s="38"/>
      <c r="F49" s="38"/>
      <c r="G49" s="38"/>
      <c r="H49" s="38"/>
      <c r="I49" s="38"/>
      <c r="J49" s="75"/>
      <c r="K49" s="75">
        <f t="shared" si="9"/>
        <v>0</v>
      </c>
      <c r="L49" s="38"/>
      <c r="M49" s="270" t="s">
        <v>466</v>
      </c>
      <c r="N49" s="1"/>
    </row>
    <row r="50" ht="26.25" customHeight="1" spans="1:14">
      <c r="A50" s="14">
        <v>32</v>
      </c>
      <c r="B50" s="248"/>
      <c r="C50" s="228" t="s">
        <v>759</v>
      </c>
      <c r="D50" s="229"/>
      <c r="E50" s="38">
        <f t="shared" ref="E50:J50" si="11">E51+E52</f>
        <v>0</v>
      </c>
      <c r="F50" s="38">
        <f t="shared" si="11"/>
        <v>0</v>
      </c>
      <c r="G50" s="38">
        <f t="shared" si="11"/>
        <v>0</v>
      </c>
      <c r="H50" s="38">
        <f t="shared" si="11"/>
        <v>0</v>
      </c>
      <c r="I50" s="38">
        <f t="shared" si="11"/>
        <v>0</v>
      </c>
      <c r="J50" s="75">
        <f t="shared" si="11"/>
        <v>0</v>
      </c>
      <c r="K50" s="75">
        <f t="shared" si="9"/>
        <v>0</v>
      </c>
      <c r="L50" s="38">
        <f>L51+L52</f>
        <v>0</v>
      </c>
      <c r="M50" s="270" t="s">
        <v>466</v>
      </c>
      <c r="N50" s="1"/>
    </row>
    <row r="51" ht="18.75" customHeight="1" spans="1:14">
      <c r="A51" s="14">
        <v>32.1</v>
      </c>
      <c r="B51" s="248"/>
      <c r="C51" s="228" t="s">
        <v>760</v>
      </c>
      <c r="D51" s="229"/>
      <c r="E51" s="38"/>
      <c r="F51" s="38"/>
      <c r="G51" s="38"/>
      <c r="H51" s="38"/>
      <c r="I51" s="38"/>
      <c r="J51" s="75"/>
      <c r="K51" s="75">
        <f t="shared" si="9"/>
        <v>0</v>
      </c>
      <c r="L51" s="38"/>
      <c r="M51" s="270" t="s">
        <v>466</v>
      </c>
      <c r="N51" s="1"/>
    </row>
    <row r="52" ht="18.75" customHeight="1" spans="1:14">
      <c r="A52" s="21">
        <v>32.2</v>
      </c>
      <c r="B52" s="251"/>
      <c r="C52" s="237" t="s">
        <v>761</v>
      </c>
      <c r="D52" s="238"/>
      <c r="E52" s="40"/>
      <c r="F52" s="40"/>
      <c r="G52" s="40"/>
      <c r="H52" s="40"/>
      <c r="I52" s="40"/>
      <c r="J52" s="274"/>
      <c r="K52" s="75">
        <f t="shared" si="9"/>
        <v>0</v>
      </c>
      <c r="L52" s="40"/>
      <c r="M52" s="272" t="s">
        <v>466</v>
      </c>
      <c r="N52" s="1"/>
    </row>
    <row r="53" ht="15.75" customHeight="1" spans="1:14">
      <c r="A53" s="8">
        <v>33</v>
      </c>
      <c r="B53" s="252" t="s">
        <v>762</v>
      </c>
      <c r="C53" s="253"/>
      <c r="D53" s="254"/>
      <c r="E53" s="227">
        <f>SUM(E54:E58)</f>
        <v>0</v>
      </c>
      <c r="F53" s="227">
        <f>SUM(F54:F58)</f>
        <v>0</v>
      </c>
      <c r="G53" s="227">
        <f t="shared" ref="G53:M53" si="12">SUM(G54:G58)</f>
        <v>0</v>
      </c>
      <c r="H53" s="227">
        <f t="shared" si="12"/>
        <v>0</v>
      </c>
      <c r="I53" s="227">
        <f t="shared" si="12"/>
        <v>0</v>
      </c>
      <c r="J53" s="266" t="s">
        <v>466</v>
      </c>
      <c r="K53" s="266" t="s">
        <v>466</v>
      </c>
      <c r="L53" s="227">
        <f t="shared" si="12"/>
        <v>0</v>
      </c>
      <c r="M53" s="267">
        <f t="shared" si="12"/>
        <v>0</v>
      </c>
      <c r="N53" s="1"/>
    </row>
    <row r="54" ht="15.75" customHeight="1" spans="1:14">
      <c r="A54" s="14">
        <v>34</v>
      </c>
      <c r="B54" s="249" t="s">
        <v>763</v>
      </c>
      <c r="C54" s="255"/>
      <c r="D54" s="250"/>
      <c r="E54" s="38"/>
      <c r="F54" s="38"/>
      <c r="G54" s="38"/>
      <c r="H54" s="38"/>
      <c r="I54" s="38"/>
      <c r="J54" s="268" t="s">
        <v>466</v>
      </c>
      <c r="K54" s="268" t="s">
        <v>466</v>
      </c>
      <c r="L54" s="38"/>
      <c r="M54" s="41">
        <f t="shared" ref="M54:M60" si="13">F54-I54</f>
        <v>0</v>
      </c>
      <c r="N54" s="1"/>
    </row>
    <row r="55" ht="15.75" customHeight="1" spans="1:14">
      <c r="A55" s="14">
        <v>35</v>
      </c>
      <c r="B55" s="228" t="s">
        <v>764</v>
      </c>
      <c r="C55" s="256"/>
      <c r="D55" s="229"/>
      <c r="E55" s="38"/>
      <c r="F55" s="38"/>
      <c r="G55" s="38"/>
      <c r="H55" s="38"/>
      <c r="I55" s="38"/>
      <c r="J55" s="268" t="s">
        <v>466</v>
      </c>
      <c r="K55" s="268" t="s">
        <v>466</v>
      </c>
      <c r="L55" s="38"/>
      <c r="M55" s="41">
        <f t="shared" si="13"/>
        <v>0</v>
      </c>
      <c r="N55" s="1"/>
    </row>
    <row r="56" ht="15.75" customHeight="1" spans="1:14">
      <c r="A56" s="14">
        <v>36</v>
      </c>
      <c r="B56" s="228" t="s">
        <v>765</v>
      </c>
      <c r="C56" s="256"/>
      <c r="D56" s="229"/>
      <c r="E56" s="38"/>
      <c r="F56" s="38"/>
      <c r="G56" s="38"/>
      <c r="H56" s="38"/>
      <c r="I56" s="38"/>
      <c r="J56" s="268" t="s">
        <v>466</v>
      </c>
      <c r="K56" s="268" t="s">
        <v>466</v>
      </c>
      <c r="L56" s="38"/>
      <c r="M56" s="41">
        <f t="shared" si="13"/>
        <v>0</v>
      </c>
      <c r="N56" s="1"/>
    </row>
    <row r="57" ht="15.75" customHeight="1" spans="1:14">
      <c r="A57" s="14">
        <v>37</v>
      </c>
      <c r="B57" s="228" t="s">
        <v>766</v>
      </c>
      <c r="C57" s="256"/>
      <c r="D57" s="229"/>
      <c r="E57" s="38"/>
      <c r="F57" s="38"/>
      <c r="G57" s="38"/>
      <c r="H57" s="38"/>
      <c r="I57" s="38"/>
      <c r="J57" s="268" t="s">
        <v>466</v>
      </c>
      <c r="K57" s="268" t="s">
        <v>466</v>
      </c>
      <c r="L57" s="38"/>
      <c r="M57" s="41">
        <f t="shared" si="13"/>
        <v>0</v>
      </c>
      <c r="N57" s="1"/>
    </row>
    <row r="58" ht="15.75" customHeight="1" spans="1:14">
      <c r="A58" s="21">
        <v>38</v>
      </c>
      <c r="B58" s="237" t="s">
        <v>767</v>
      </c>
      <c r="C58" s="257"/>
      <c r="D58" s="238"/>
      <c r="E58" s="40"/>
      <c r="F58" s="40"/>
      <c r="G58" s="40"/>
      <c r="H58" s="40"/>
      <c r="I58" s="40"/>
      <c r="J58" s="273" t="s">
        <v>466</v>
      </c>
      <c r="K58" s="273" t="s">
        <v>466</v>
      </c>
      <c r="L58" s="40"/>
      <c r="M58" s="42">
        <f t="shared" si="13"/>
        <v>0</v>
      </c>
      <c r="N58" s="1"/>
    </row>
    <row r="59" ht="15.75" customHeight="1" spans="1:14">
      <c r="A59" s="8">
        <v>39</v>
      </c>
      <c r="B59" s="252" t="s">
        <v>768</v>
      </c>
      <c r="C59" s="253"/>
      <c r="D59" s="254"/>
      <c r="E59" s="227"/>
      <c r="F59" s="227"/>
      <c r="G59" s="227"/>
      <c r="H59" s="227"/>
      <c r="I59" s="227"/>
      <c r="J59" s="266" t="s">
        <v>466</v>
      </c>
      <c r="K59" s="266" t="s">
        <v>466</v>
      </c>
      <c r="L59" s="227"/>
      <c r="M59" s="267">
        <f t="shared" si="13"/>
        <v>0</v>
      </c>
      <c r="N59" s="1"/>
    </row>
    <row r="60" ht="15.75" customHeight="1" spans="1:14">
      <c r="A60" s="14">
        <v>40</v>
      </c>
      <c r="B60" s="228" t="s">
        <v>769</v>
      </c>
      <c r="C60" s="256"/>
      <c r="D60" s="229"/>
      <c r="E60" s="38"/>
      <c r="F60" s="38"/>
      <c r="G60" s="38"/>
      <c r="H60" s="38"/>
      <c r="I60" s="38"/>
      <c r="J60" s="268" t="s">
        <v>466</v>
      </c>
      <c r="K60" s="268" t="s">
        <v>466</v>
      </c>
      <c r="L60" s="38"/>
      <c r="M60" s="41">
        <f t="shared" si="13"/>
        <v>0</v>
      </c>
      <c r="N60" s="1"/>
    </row>
    <row r="61" ht="19.5" customHeight="1" spans="1:14">
      <c r="A61" s="21">
        <v>41</v>
      </c>
      <c r="B61" s="237" t="s">
        <v>770</v>
      </c>
      <c r="C61" s="257"/>
      <c r="D61" s="238"/>
      <c r="E61" s="40">
        <f>E7+E34+E37+E53+E59+E60</f>
        <v>0</v>
      </c>
      <c r="F61" s="40">
        <f>F7+F34+F37+F53+F59+F60</f>
        <v>0</v>
      </c>
      <c r="G61" s="40">
        <f>G7+G34+G37+G53+G59+G60</f>
        <v>0</v>
      </c>
      <c r="H61" s="40">
        <f>H7+H34+H37+H53+H59+H60</f>
        <v>0</v>
      </c>
      <c r="I61" s="40">
        <f>I7+I34+I37+I53+I59+I60</f>
        <v>0</v>
      </c>
      <c r="J61" s="40">
        <f>SUM(J14:J33)+J46+J47+J50</f>
        <v>0</v>
      </c>
      <c r="K61" s="40">
        <f>SUM(K14:K33)+K46+K47+K50</f>
        <v>0</v>
      </c>
      <c r="L61" s="40">
        <f>L7+L34+L37+L53+L59+L60</f>
        <v>0</v>
      </c>
      <c r="M61" s="42">
        <f>M7+M34+M37+M53+M59+M60</f>
        <v>0</v>
      </c>
      <c r="N61" s="1"/>
    </row>
    <row r="62" ht="27.75" customHeight="1" spans="1:14">
      <c r="A62" s="258" t="s">
        <v>697</v>
      </c>
      <c r="B62" s="259"/>
      <c r="C62" s="260" t="s">
        <v>771</v>
      </c>
      <c r="D62" s="261"/>
      <c r="E62" s="262"/>
      <c r="F62" s="262"/>
      <c r="G62" s="262"/>
      <c r="H62" s="262"/>
      <c r="I62" s="262"/>
      <c r="J62" s="275" t="s">
        <v>466</v>
      </c>
      <c r="K62" s="275" t="s">
        <v>466</v>
      </c>
      <c r="L62" s="262"/>
      <c r="M62" s="276"/>
      <c r="N62" s="1"/>
    </row>
    <row r="66" ht="17.1" customHeight="1"/>
  </sheetData>
  <mergeCells count="65">
    <mergeCell ref="A2:M2"/>
    <mergeCell ref="E4:G4"/>
    <mergeCell ref="H4:L4"/>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6:D26"/>
    <mergeCell ref="C27:D27"/>
    <mergeCell ref="C28:D28"/>
    <mergeCell ref="C29:D29"/>
    <mergeCell ref="C30:D30"/>
    <mergeCell ref="C31:D31"/>
    <mergeCell ref="C32:D32"/>
    <mergeCell ref="C33:D33"/>
    <mergeCell ref="B34:D34"/>
    <mergeCell ref="B35:D35"/>
    <mergeCell ref="B36:D36"/>
    <mergeCell ref="B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B53:D53"/>
    <mergeCell ref="B54:D54"/>
    <mergeCell ref="B55:D55"/>
    <mergeCell ref="B56:D56"/>
    <mergeCell ref="B57:D57"/>
    <mergeCell ref="B58:D58"/>
    <mergeCell ref="B59:D59"/>
    <mergeCell ref="B60:D60"/>
    <mergeCell ref="B61:D61"/>
    <mergeCell ref="A62:B62"/>
    <mergeCell ref="C62:D62"/>
    <mergeCell ref="A4:A6"/>
    <mergeCell ref="B8:B13"/>
    <mergeCell ref="B14:B33"/>
    <mergeCell ref="B38:B45"/>
    <mergeCell ref="B46:B52"/>
    <mergeCell ref="C23:C25"/>
    <mergeCell ref="M4:M5"/>
    <mergeCell ref="B4:D6"/>
  </mergeCells>
  <printOptions horizontalCentered="1"/>
  <pageMargins left="0.748031496062992" right="0.748031496062992" top="0.826771653543307" bottom="0.393700787401575" header="0.393700787401575" footer="0.196850393700787"/>
  <pageSetup paperSize="9" scale="85" fitToHeight="0" orientation="landscape"/>
  <headerFooter>
    <oddFooter>&amp;C第 &amp;P 页，共 &amp;N 页</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I35"/>
  <sheetViews>
    <sheetView workbookViewId="0">
      <selection activeCell="J11" sqref="J11"/>
    </sheetView>
  </sheetViews>
  <sheetFormatPr defaultColWidth="9" defaultRowHeight="13.5"/>
  <cols>
    <col min="1" max="1" width="5.625" customWidth="1"/>
    <col min="2" max="2" width="48.75" customWidth="1"/>
    <col min="3" max="3" width="17" customWidth="1"/>
    <col min="4" max="4" width="13.125" customWidth="1"/>
    <col min="5" max="6" width="15.625" customWidth="1"/>
    <col min="7" max="7" width="14.875" customWidth="1"/>
    <col min="8" max="8" width="12.625" customWidth="1"/>
    <col min="9" max="9" width="13.375" customWidth="1"/>
  </cols>
  <sheetData>
    <row r="1" ht="15" customHeight="1" spans="1:1">
      <c r="A1" s="1"/>
    </row>
    <row r="2" ht="27.75" customHeight="1" spans="1:9">
      <c r="A2" s="2" t="s">
        <v>772</v>
      </c>
      <c r="B2" s="2"/>
      <c r="C2" s="2"/>
      <c r="D2" s="2"/>
      <c r="E2" s="2"/>
      <c r="F2" s="2"/>
      <c r="G2" s="2"/>
      <c r="H2" s="2"/>
      <c r="I2" s="2"/>
    </row>
    <row r="3" ht="16.5" customHeight="1" spans="1:9">
      <c r="A3" s="44"/>
      <c r="B3" s="44"/>
      <c r="C3" s="44"/>
      <c r="D3" s="44"/>
      <c r="E3" s="44"/>
      <c r="F3" s="44"/>
      <c r="G3" s="44"/>
      <c r="H3" s="44"/>
      <c r="I3" s="44"/>
    </row>
    <row r="4" ht="39.75" customHeight="1" spans="1:9">
      <c r="A4" s="117" t="s">
        <v>255</v>
      </c>
      <c r="B4" s="118" t="s">
        <v>302</v>
      </c>
      <c r="C4" s="118" t="s">
        <v>773</v>
      </c>
      <c r="D4" s="118" t="s">
        <v>774</v>
      </c>
      <c r="E4" s="118" t="s">
        <v>775</v>
      </c>
      <c r="F4" s="118" t="s">
        <v>776</v>
      </c>
      <c r="G4" s="118" t="s">
        <v>704</v>
      </c>
      <c r="H4" s="118" t="s">
        <v>777</v>
      </c>
      <c r="I4" s="119" t="s">
        <v>552</v>
      </c>
    </row>
    <row r="5" ht="21.75" customHeight="1" spans="1:9">
      <c r="A5" s="121"/>
      <c r="B5" s="181"/>
      <c r="C5" s="181">
        <v>1</v>
      </c>
      <c r="D5" s="181">
        <v>2</v>
      </c>
      <c r="E5" s="181">
        <v>3</v>
      </c>
      <c r="F5" s="181">
        <v>4</v>
      </c>
      <c r="G5" s="181">
        <v>5</v>
      </c>
      <c r="H5" s="203" t="s">
        <v>778</v>
      </c>
      <c r="I5" s="187">
        <v>7</v>
      </c>
    </row>
    <row r="6" ht="27" customHeight="1" spans="1:9">
      <c r="A6" s="121">
        <v>1</v>
      </c>
      <c r="B6" s="204" t="s">
        <v>779</v>
      </c>
      <c r="C6" s="205"/>
      <c r="D6" s="206" t="s">
        <v>466</v>
      </c>
      <c r="E6" s="205"/>
      <c r="F6" s="205"/>
      <c r="G6" s="205"/>
      <c r="H6" s="205">
        <f>G6-E6-F6</f>
        <v>0</v>
      </c>
      <c r="I6" s="210">
        <f>C6-H6</f>
        <v>0</v>
      </c>
    </row>
    <row r="7" ht="27" customHeight="1" spans="1:9">
      <c r="A7" s="121">
        <v>2</v>
      </c>
      <c r="B7" s="204" t="s">
        <v>780</v>
      </c>
      <c r="C7" s="205"/>
      <c r="D7" s="205"/>
      <c r="E7" s="205"/>
      <c r="F7" s="205"/>
      <c r="G7" s="205"/>
      <c r="H7" s="205">
        <f>G7-E7-F7</f>
        <v>0</v>
      </c>
      <c r="I7" s="210">
        <f>C7-H7</f>
        <v>0</v>
      </c>
    </row>
    <row r="8" ht="27" customHeight="1" spans="1:9">
      <c r="A8" s="121">
        <v>3</v>
      </c>
      <c r="B8" s="204" t="s">
        <v>781</v>
      </c>
      <c r="C8" s="205"/>
      <c r="D8" s="205"/>
      <c r="E8" s="205"/>
      <c r="F8" s="205"/>
      <c r="G8" s="205"/>
      <c r="H8" s="205">
        <f>G8-E8-F8</f>
        <v>0</v>
      </c>
      <c r="I8" s="210">
        <f>C8-H8</f>
        <v>0</v>
      </c>
    </row>
    <row r="9" ht="27" customHeight="1" spans="1:9">
      <c r="A9" s="121">
        <v>4</v>
      </c>
      <c r="B9" s="207" t="s">
        <v>782</v>
      </c>
      <c r="C9" s="205"/>
      <c r="D9" s="205"/>
      <c r="E9" s="205"/>
      <c r="F9" s="205"/>
      <c r="G9" s="205"/>
      <c r="H9" s="205">
        <f>G9-E9-F9</f>
        <v>0</v>
      </c>
      <c r="I9" s="210">
        <f>C9-H9</f>
        <v>0</v>
      </c>
    </row>
    <row r="10" ht="27" customHeight="1" spans="1:9">
      <c r="A10" s="121">
        <v>5</v>
      </c>
      <c r="B10" s="204" t="s">
        <v>783</v>
      </c>
      <c r="C10" s="205"/>
      <c r="D10" s="205"/>
      <c r="E10" s="205"/>
      <c r="F10" s="205"/>
      <c r="G10" s="205"/>
      <c r="H10" s="205">
        <f t="shared" ref="H10:H33" si="0">G10-E10-F10</f>
        <v>0</v>
      </c>
      <c r="I10" s="210">
        <f t="shared" ref="I10:I33" si="1">C10-H10</f>
        <v>0</v>
      </c>
    </row>
    <row r="11" ht="27" customHeight="1" spans="1:9">
      <c r="A11" s="121">
        <v>6</v>
      </c>
      <c r="B11" s="204" t="s">
        <v>784</v>
      </c>
      <c r="C11" s="205"/>
      <c r="D11" s="205"/>
      <c r="E11" s="205"/>
      <c r="F11" s="205"/>
      <c r="G11" s="205"/>
      <c r="H11" s="205">
        <f t="shared" si="0"/>
        <v>0</v>
      </c>
      <c r="I11" s="210">
        <f t="shared" si="1"/>
        <v>0</v>
      </c>
    </row>
    <row r="12" ht="27" customHeight="1" spans="1:9">
      <c r="A12" s="121">
        <v>7</v>
      </c>
      <c r="B12" s="204" t="s">
        <v>785</v>
      </c>
      <c r="C12" s="205"/>
      <c r="D12" s="205"/>
      <c r="E12" s="205"/>
      <c r="F12" s="205"/>
      <c r="G12" s="205"/>
      <c r="H12" s="205">
        <f t="shared" si="0"/>
        <v>0</v>
      </c>
      <c r="I12" s="210">
        <f t="shared" si="1"/>
        <v>0</v>
      </c>
    </row>
    <row r="13" ht="27" customHeight="1" spans="1:9">
      <c r="A13" s="121">
        <v>8</v>
      </c>
      <c r="B13" s="204" t="s">
        <v>786</v>
      </c>
      <c r="C13" s="205"/>
      <c r="D13" s="205"/>
      <c r="E13" s="205"/>
      <c r="F13" s="205"/>
      <c r="G13" s="205"/>
      <c r="H13" s="205">
        <f t="shared" si="0"/>
        <v>0</v>
      </c>
      <c r="I13" s="210">
        <f t="shared" si="1"/>
        <v>0</v>
      </c>
    </row>
    <row r="14" ht="27" customHeight="1" spans="1:9">
      <c r="A14" s="121">
        <v>9</v>
      </c>
      <c r="B14" s="204" t="s">
        <v>787</v>
      </c>
      <c r="C14" s="205"/>
      <c r="D14" s="205"/>
      <c r="E14" s="205"/>
      <c r="F14" s="205"/>
      <c r="G14" s="205"/>
      <c r="H14" s="205">
        <f t="shared" si="0"/>
        <v>0</v>
      </c>
      <c r="I14" s="210">
        <f t="shared" si="1"/>
        <v>0</v>
      </c>
    </row>
    <row r="15" ht="27" customHeight="1" spans="1:9">
      <c r="A15" s="121">
        <v>10</v>
      </c>
      <c r="B15" s="204" t="s">
        <v>788</v>
      </c>
      <c r="C15" s="205"/>
      <c r="D15" s="205"/>
      <c r="E15" s="205"/>
      <c r="F15" s="205"/>
      <c r="G15" s="205"/>
      <c r="H15" s="205">
        <f t="shared" si="0"/>
        <v>0</v>
      </c>
      <c r="I15" s="210">
        <f t="shared" si="1"/>
        <v>0</v>
      </c>
    </row>
    <row r="16" ht="27" customHeight="1" spans="1:9">
      <c r="A16" s="121">
        <v>11</v>
      </c>
      <c r="B16" s="204" t="s">
        <v>789</v>
      </c>
      <c r="C16" s="205"/>
      <c r="D16" s="205"/>
      <c r="E16" s="205"/>
      <c r="F16" s="205"/>
      <c r="G16" s="205"/>
      <c r="H16" s="205">
        <f t="shared" si="0"/>
        <v>0</v>
      </c>
      <c r="I16" s="210">
        <f t="shared" si="1"/>
        <v>0</v>
      </c>
    </row>
    <row r="17" ht="27" customHeight="1" spans="1:9">
      <c r="A17" s="121">
        <v>12</v>
      </c>
      <c r="B17" s="204" t="s">
        <v>790</v>
      </c>
      <c r="C17" s="205"/>
      <c r="D17" s="206" t="s">
        <v>466</v>
      </c>
      <c r="E17" s="205"/>
      <c r="F17" s="205"/>
      <c r="G17" s="205"/>
      <c r="H17" s="205">
        <f t="shared" si="0"/>
        <v>0</v>
      </c>
      <c r="I17" s="210">
        <f t="shared" si="1"/>
        <v>0</v>
      </c>
    </row>
    <row r="18" ht="27" customHeight="1" spans="1:9">
      <c r="A18" s="121">
        <v>13</v>
      </c>
      <c r="B18" s="204" t="s">
        <v>791</v>
      </c>
      <c r="C18" s="205"/>
      <c r="D18" s="206" t="s">
        <v>466</v>
      </c>
      <c r="E18" s="205"/>
      <c r="F18" s="205"/>
      <c r="G18" s="205"/>
      <c r="H18" s="205">
        <f t="shared" si="0"/>
        <v>0</v>
      </c>
      <c r="I18" s="210">
        <f t="shared" si="1"/>
        <v>0</v>
      </c>
    </row>
    <row r="19" ht="27" customHeight="1" spans="1:9">
      <c r="A19" s="121">
        <v>14</v>
      </c>
      <c r="B19" s="204" t="s">
        <v>792</v>
      </c>
      <c r="C19" s="205"/>
      <c r="D19" s="205"/>
      <c r="E19" s="205"/>
      <c r="F19" s="205"/>
      <c r="G19" s="205"/>
      <c r="H19" s="205">
        <f t="shared" si="0"/>
        <v>0</v>
      </c>
      <c r="I19" s="210">
        <f t="shared" si="1"/>
        <v>0</v>
      </c>
    </row>
    <row r="20" ht="39" customHeight="1" spans="1:9">
      <c r="A20" s="121">
        <v>15</v>
      </c>
      <c r="B20" s="204" t="s">
        <v>793</v>
      </c>
      <c r="C20" s="205"/>
      <c r="D20" s="205"/>
      <c r="E20" s="205"/>
      <c r="F20" s="205"/>
      <c r="G20" s="205"/>
      <c r="H20" s="205">
        <f t="shared" si="0"/>
        <v>0</v>
      </c>
      <c r="I20" s="210">
        <f t="shared" si="1"/>
        <v>0</v>
      </c>
    </row>
    <row r="21" ht="24.75" customHeight="1" spans="1:9">
      <c r="A21" s="121">
        <v>16</v>
      </c>
      <c r="B21" s="204" t="s">
        <v>794</v>
      </c>
      <c r="C21" s="205">
        <f t="shared" ref="C21:I21" si="2">C22+C28</f>
        <v>0</v>
      </c>
      <c r="D21" s="205">
        <f t="shared" si="2"/>
        <v>0</v>
      </c>
      <c r="E21" s="205">
        <f t="shared" si="2"/>
        <v>0</v>
      </c>
      <c r="F21" s="205">
        <f t="shared" si="2"/>
        <v>0</v>
      </c>
      <c r="G21" s="205">
        <f t="shared" si="2"/>
        <v>0</v>
      </c>
      <c r="H21" s="205">
        <f t="shared" si="2"/>
        <v>0</v>
      </c>
      <c r="I21" s="210">
        <f t="shared" si="2"/>
        <v>0</v>
      </c>
    </row>
    <row r="22" ht="27" customHeight="1" spans="1:9">
      <c r="A22" s="121">
        <v>17</v>
      </c>
      <c r="B22" s="204" t="s">
        <v>795</v>
      </c>
      <c r="C22" s="205">
        <f t="shared" ref="C22:H22" si="3">C23+C27</f>
        <v>0</v>
      </c>
      <c r="D22" s="205">
        <f t="shared" si="3"/>
        <v>0</v>
      </c>
      <c r="E22" s="205">
        <f t="shared" si="3"/>
        <v>0</v>
      </c>
      <c r="F22" s="205">
        <f t="shared" si="3"/>
        <v>0</v>
      </c>
      <c r="G22" s="205">
        <f t="shared" si="3"/>
        <v>0</v>
      </c>
      <c r="H22" s="205">
        <f t="shared" si="3"/>
        <v>0</v>
      </c>
      <c r="I22" s="210">
        <f t="shared" ref="I22:I27" si="4">C22+D22-H22</f>
        <v>0</v>
      </c>
    </row>
    <row r="23" ht="23.25" customHeight="1" spans="1:9">
      <c r="A23" s="121">
        <v>18</v>
      </c>
      <c r="B23" s="204" t="s">
        <v>796</v>
      </c>
      <c r="C23" s="205"/>
      <c r="D23" s="205"/>
      <c r="E23" s="205"/>
      <c r="F23" s="205"/>
      <c r="G23" s="205"/>
      <c r="H23" s="205">
        <f t="shared" si="0"/>
        <v>0</v>
      </c>
      <c r="I23" s="210">
        <f t="shared" si="4"/>
        <v>0</v>
      </c>
    </row>
    <row r="24" ht="24.75" customHeight="1" spans="1:9">
      <c r="A24" s="121">
        <v>19</v>
      </c>
      <c r="B24" s="204" t="s">
        <v>797</v>
      </c>
      <c r="C24" s="205"/>
      <c r="D24" s="205"/>
      <c r="E24" s="205"/>
      <c r="F24" s="205"/>
      <c r="G24" s="205"/>
      <c r="H24" s="205">
        <f t="shared" si="0"/>
        <v>0</v>
      </c>
      <c r="I24" s="210">
        <f t="shared" si="4"/>
        <v>0</v>
      </c>
    </row>
    <row r="25" ht="34.5" customHeight="1" spans="1:9">
      <c r="A25" s="121">
        <v>20</v>
      </c>
      <c r="B25" s="204" t="s">
        <v>798</v>
      </c>
      <c r="C25" s="205"/>
      <c r="D25" s="205"/>
      <c r="E25" s="205"/>
      <c r="F25" s="205"/>
      <c r="G25" s="205"/>
      <c r="H25" s="205">
        <f t="shared" si="0"/>
        <v>0</v>
      </c>
      <c r="I25" s="210">
        <f t="shared" si="4"/>
        <v>0</v>
      </c>
    </row>
    <row r="26" ht="40.5" customHeight="1" spans="1:9">
      <c r="A26" s="121">
        <v>21</v>
      </c>
      <c r="B26" s="204" t="s">
        <v>799</v>
      </c>
      <c r="C26" s="205"/>
      <c r="D26" s="205"/>
      <c r="E26" s="205"/>
      <c r="F26" s="205"/>
      <c r="G26" s="205"/>
      <c r="H26" s="205">
        <f t="shared" si="0"/>
        <v>0</v>
      </c>
      <c r="I26" s="210">
        <f t="shared" si="4"/>
        <v>0</v>
      </c>
    </row>
    <row r="27" ht="26.25" customHeight="1" spans="1:9">
      <c r="A27" s="121">
        <v>22</v>
      </c>
      <c r="B27" s="204" t="s">
        <v>800</v>
      </c>
      <c r="C27" s="205"/>
      <c r="D27" s="205"/>
      <c r="E27" s="205"/>
      <c r="F27" s="205"/>
      <c r="G27" s="205"/>
      <c r="H27" s="205">
        <f t="shared" si="0"/>
        <v>0</v>
      </c>
      <c r="I27" s="210">
        <f t="shared" si="4"/>
        <v>0</v>
      </c>
    </row>
    <row r="28" ht="26.25" customHeight="1" spans="1:9">
      <c r="A28" s="121">
        <v>23</v>
      </c>
      <c r="B28" s="204" t="s">
        <v>801</v>
      </c>
      <c r="C28" s="205"/>
      <c r="D28" s="205"/>
      <c r="E28" s="205"/>
      <c r="F28" s="205"/>
      <c r="G28" s="205"/>
      <c r="H28" s="205">
        <f t="shared" si="0"/>
        <v>0</v>
      </c>
      <c r="I28" s="210">
        <f t="shared" si="1"/>
        <v>0</v>
      </c>
    </row>
    <row r="29" ht="24" customHeight="1" spans="1:9">
      <c r="A29" s="121">
        <v>24</v>
      </c>
      <c r="B29" s="204" t="s">
        <v>802</v>
      </c>
      <c r="C29" s="205"/>
      <c r="D29" s="205"/>
      <c r="E29" s="205"/>
      <c r="F29" s="205"/>
      <c r="G29" s="205"/>
      <c r="H29" s="205">
        <f t="shared" si="0"/>
        <v>0</v>
      </c>
      <c r="I29" s="210">
        <f t="shared" si="1"/>
        <v>0</v>
      </c>
    </row>
    <row r="30" ht="24" customHeight="1" spans="1:9">
      <c r="A30" s="121">
        <v>25</v>
      </c>
      <c r="B30" s="204" t="s">
        <v>803</v>
      </c>
      <c r="C30" s="205"/>
      <c r="D30" s="205"/>
      <c r="E30" s="205"/>
      <c r="F30" s="205"/>
      <c r="G30" s="205"/>
      <c r="H30" s="205">
        <f t="shared" si="0"/>
        <v>0</v>
      </c>
      <c r="I30" s="210">
        <f t="shared" si="1"/>
        <v>0</v>
      </c>
    </row>
    <row r="31" ht="41.25" customHeight="1" spans="1:9">
      <c r="A31" s="121">
        <v>26</v>
      </c>
      <c r="B31" s="204" t="s">
        <v>804</v>
      </c>
      <c r="C31" s="205"/>
      <c r="D31" s="205"/>
      <c r="E31" s="205"/>
      <c r="F31" s="205"/>
      <c r="G31" s="205"/>
      <c r="H31" s="205">
        <f t="shared" si="0"/>
        <v>0</v>
      </c>
      <c r="I31" s="210">
        <f t="shared" si="1"/>
        <v>0</v>
      </c>
    </row>
    <row r="32" ht="24.75" customHeight="1" spans="1:9">
      <c r="A32" s="121">
        <v>27</v>
      </c>
      <c r="B32" s="204" t="s">
        <v>805</v>
      </c>
      <c r="C32" s="205"/>
      <c r="D32" s="205"/>
      <c r="E32" s="205"/>
      <c r="F32" s="205"/>
      <c r="G32" s="205"/>
      <c r="H32" s="205">
        <f t="shared" si="0"/>
        <v>0</v>
      </c>
      <c r="I32" s="210">
        <f>C32+D32-H32</f>
        <v>0</v>
      </c>
    </row>
    <row r="33" ht="24.75" customHeight="1" spans="1:9">
      <c r="A33" s="121">
        <v>28</v>
      </c>
      <c r="B33" s="204" t="s">
        <v>806</v>
      </c>
      <c r="C33" s="205"/>
      <c r="D33" s="205"/>
      <c r="E33" s="205"/>
      <c r="F33" s="205"/>
      <c r="G33" s="205"/>
      <c r="H33" s="205">
        <f t="shared" si="0"/>
        <v>0</v>
      </c>
      <c r="I33" s="210">
        <f t="shared" si="1"/>
        <v>0</v>
      </c>
    </row>
    <row r="34" ht="24.75" customHeight="1" spans="1:9">
      <c r="A34" s="121">
        <v>29</v>
      </c>
      <c r="B34" s="126" t="s">
        <v>807</v>
      </c>
      <c r="C34" s="205">
        <f t="shared" ref="C34:I34" si="5">C6+C7+C10+C12+C14+C17+C19+C21+C29+C31+C32+C33</f>
        <v>0</v>
      </c>
      <c r="D34" s="205">
        <f>D7+D10+D12+D14+D19+D21+D29+D31+D32+D33</f>
        <v>0</v>
      </c>
      <c r="E34" s="205">
        <f t="shared" si="5"/>
        <v>0</v>
      </c>
      <c r="F34" s="205">
        <f t="shared" si="5"/>
        <v>0</v>
      </c>
      <c r="G34" s="205">
        <f t="shared" si="5"/>
        <v>0</v>
      </c>
      <c r="H34" s="205">
        <f t="shared" si="5"/>
        <v>0</v>
      </c>
      <c r="I34" s="210">
        <f t="shared" si="5"/>
        <v>0</v>
      </c>
    </row>
    <row r="35" ht="33" customHeight="1" spans="1:9">
      <c r="A35" s="130">
        <v>30</v>
      </c>
      <c r="B35" s="208" t="s">
        <v>808</v>
      </c>
      <c r="C35" s="209"/>
      <c r="D35" s="209"/>
      <c r="E35" s="209"/>
      <c r="F35" s="209"/>
      <c r="G35" s="209"/>
      <c r="H35" s="209"/>
      <c r="I35" s="178"/>
    </row>
  </sheetData>
  <mergeCells count="3">
    <mergeCell ref="A2:I2"/>
    <mergeCell ref="A4:A5"/>
    <mergeCell ref="B4:B5"/>
  </mergeCells>
  <printOptions horizontalCentered="1"/>
  <pageMargins left="0.551181102362205" right="0.354330708661417" top="0.984251968503937" bottom="0.590551181102362" header="0.511811023622047" footer="0.31496062992126"/>
  <pageSetup paperSize="9" scale="88" fitToHeight="0" orientation="landscape"/>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I28"/>
  <sheetViews>
    <sheetView workbookViewId="0">
      <selection activeCell="C25" sqref="C25"/>
    </sheetView>
  </sheetViews>
  <sheetFormatPr defaultColWidth="9" defaultRowHeight="13.5"/>
  <cols>
    <col min="1" max="1" width="6.75" style="31" customWidth="1"/>
    <col min="2" max="2" width="31.125" customWidth="1"/>
    <col min="3" max="4" width="12.625" customWidth="1"/>
    <col min="5" max="5" width="12.25" customWidth="1"/>
    <col min="6" max="6" width="13.875" customWidth="1"/>
    <col min="7" max="7" width="10.75" customWidth="1"/>
    <col min="8" max="8" width="14.625" customWidth="1"/>
    <col min="9" max="9" width="17.875" customWidth="1"/>
  </cols>
  <sheetData>
    <row r="1" spans="1:1">
      <c r="A1" s="59"/>
    </row>
    <row r="2" ht="18.75" spans="1:9">
      <c r="A2" s="2" t="s">
        <v>809</v>
      </c>
      <c r="B2" s="2"/>
      <c r="C2" s="2"/>
      <c r="D2" s="2"/>
      <c r="E2" s="2"/>
      <c r="F2" s="2"/>
      <c r="G2" s="2"/>
      <c r="H2" s="2"/>
      <c r="I2" s="2"/>
    </row>
    <row r="3" ht="19.5" spans="1:9">
      <c r="A3" s="43"/>
      <c r="B3" s="43"/>
      <c r="C3" s="43"/>
      <c r="D3" s="43"/>
      <c r="E3" s="43"/>
      <c r="F3" s="43"/>
      <c r="G3" s="43"/>
      <c r="H3" s="43"/>
      <c r="I3" s="43"/>
    </row>
    <row r="4" ht="21" customHeight="1" spans="1:9">
      <c r="A4" s="191" t="s">
        <v>255</v>
      </c>
      <c r="B4" s="192" t="s">
        <v>257</v>
      </c>
      <c r="C4" s="65" t="s">
        <v>810</v>
      </c>
      <c r="D4" s="68"/>
      <c r="E4" s="69"/>
      <c r="F4" s="65" t="s">
        <v>811</v>
      </c>
      <c r="G4" s="68"/>
      <c r="H4" s="69"/>
      <c r="I4" s="70" t="s">
        <v>552</v>
      </c>
    </row>
    <row r="5" ht="21" customHeight="1" spans="1:9">
      <c r="A5" s="193"/>
      <c r="B5" s="194"/>
      <c r="C5" s="48" t="s">
        <v>493</v>
      </c>
      <c r="D5" s="48" t="s">
        <v>494</v>
      </c>
      <c r="E5" s="48" t="s">
        <v>552</v>
      </c>
      <c r="F5" s="48" t="s">
        <v>493</v>
      </c>
      <c r="G5" s="48" t="s">
        <v>494</v>
      </c>
      <c r="H5" s="48" t="s">
        <v>552</v>
      </c>
      <c r="I5" s="72"/>
    </row>
    <row r="6" ht="21" customHeight="1" spans="1:9">
      <c r="A6" s="195"/>
      <c r="B6" s="196"/>
      <c r="C6" s="48">
        <v>1</v>
      </c>
      <c r="D6" s="48">
        <v>2</v>
      </c>
      <c r="E6" s="48" t="s">
        <v>812</v>
      </c>
      <c r="F6" s="48">
        <v>4</v>
      </c>
      <c r="G6" s="48">
        <v>5</v>
      </c>
      <c r="H6" s="48" t="s">
        <v>813</v>
      </c>
      <c r="I6" s="56" t="s">
        <v>814</v>
      </c>
    </row>
    <row r="7" ht="18" customHeight="1" spans="1:9">
      <c r="A7" s="49">
        <v>1</v>
      </c>
      <c r="B7" s="71" t="s">
        <v>815</v>
      </c>
      <c r="C7" s="38"/>
      <c r="D7" s="38"/>
      <c r="E7" s="38">
        <f>D7-C7</f>
        <v>0</v>
      </c>
      <c r="F7" s="38"/>
      <c r="G7" s="38"/>
      <c r="H7" s="38">
        <f>G7-F7</f>
        <v>0</v>
      </c>
      <c r="I7" s="41">
        <f>E7+H7</f>
        <v>0</v>
      </c>
    </row>
    <row r="8" ht="18" customHeight="1" spans="1:9">
      <c r="A8" s="49">
        <v>2</v>
      </c>
      <c r="B8" s="71" t="s">
        <v>816</v>
      </c>
      <c r="C8" s="38"/>
      <c r="D8" s="38"/>
      <c r="E8" s="38">
        <f t="shared" ref="E8:E20" si="0">D8-C8</f>
        <v>0</v>
      </c>
      <c r="F8" s="38"/>
      <c r="G8" s="38"/>
      <c r="H8" s="38">
        <f t="shared" ref="H8:H20" si="1">G8-F8</f>
        <v>0</v>
      </c>
      <c r="I8" s="41">
        <f t="shared" ref="I8:I24" si="2">E8+H8</f>
        <v>0</v>
      </c>
    </row>
    <row r="9" ht="18" customHeight="1" spans="1:9">
      <c r="A9" s="49">
        <v>3</v>
      </c>
      <c r="B9" s="71" t="s">
        <v>817</v>
      </c>
      <c r="C9" s="38"/>
      <c r="D9" s="38"/>
      <c r="E9" s="38">
        <f t="shared" si="0"/>
        <v>0</v>
      </c>
      <c r="F9" s="38"/>
      <c r="G9" s="38"/>
      <c r="H9" s="38">
        <f t="shared" si="1"/>
        <v>0</v>
      </c>
      <c r="I9" s="41">
        <f t="shared" si="2"/>
        <v>0</v>
      </c>
    </row>
    <row r="10" ht="18" customHeight="1" spans="1:9">
      <c r="A10" s="49">
        <v>4</v>
      </c>
      <c r="B10" s="71" t="s">
        <v>818</v>
      </c>
      <c r="C10" s="38"/>
      <c r="D10" s="38"/>
      <c r="E10" s="38">
        <f t="shared" si="0"/>
        <v>0</v>
      </c>
      <c r="F10" s="38"/>
      <c r="G10" s="38"/>
      <c r="H10" s="38">
        <f t="shared" si="1"/>
        <v>0</v>
      </c>
      <c r="I10" s="41">
        <f t="shared" si="2"/>
        <v>0</v>
      </c>
    </row>
    <row r="11" ht="18" customHeight="1" spans="1:9">
      <c r="A11" s="49">
        <v>5</v>
      </c>
      <c r="B11" s="71" t="s">
        <v>819</v>
      </c>
      <c r="C11" s="38"/>
      <c r="D11" s="38"/>
      <c r="E11" s="38">
        <f t="shared" si="0"/>
        <v>0</v>
      </c>
      <c r="F11" s="38"/>
      <c r="G11" s="38"/>
      <c r="H11" s="38">
        <f t="shared" si="1"/>
        <v>0</v>
      </c>
      <c r="I11" s="41">
        <f t="shared" si="2"/>
        <v>0</v>
      </c>
    </row>
    <row r="12" ht="18" customHeight="1" spans="1:9">
      <c r="A12" s="49">
        <v>6</v>
      </c>
      <c r="B12" s="71" t="s">
        <v>820</v>
      </c>
      <c r="C12" s="38"/>
      <c r="D12" s="38"/>
      <c r="E12" s="38">
        <f t="shared" si="0"/>
        <v>0</v>
      </c>
      <c r="F12" s="38"/>
      <c r="G12" s="38"/>
      <c r="H12" s="38">
        <f t="shared" si="1"/>
        <v>0</v>
      </c>
      <c r="I12" s="41">
        <f t="shared" si="2"/>
        <v>0</v>
      </c>
    </row>
    <row r="13" ht="18" customHeight="1" spans="1:9">
      <c r="A13" s="49">
        <v>7</v>
      </c>
      <c r="B13" s="71" t="s">
        <v>821</v>
      </c>
      <c r="C13" s="38"/>
      <c r="D13" s="38"/>
      <c r="E13" s="38">
        <f t="shared" si="0"/>
        <v>0</v>
      </c>
      <c r="F13" s="38"/>
      <c r="G13" s="38"/>
      <c r="H13" s="38">
        <f t="shared" si="1"/>
        <v>0</v>
      </c>
      <c r="I13" s="41">
        <f t="shared" si="2"/>
        <v>0</v>
      </c>
    </row>
    <row r="14" ht="18" customHeight="1" spans="1:9">
      <c r="A14" s="49">
        <v>8</v>
      </c>
      <c r="B14" s="71" t="s">
        <v>822</v>
      </c>
      <c r="C14" s="38"/>
      <c r="D14" s="38"/>
      <c r="E14" s="38">
        <f t="shared" si="0"/>
        <v>0</v>
      </c>
      <c r="F14" s="38"/>
      <c r="G14" s="38"/>
      <c r="H14" s="38">
        <f t="shared" si="1"/>
        <v>0</v>
      </c>
      <c r="I14" s="41">
        <f t="shared" si="2"/>
        <v>0</v>
      </c>
    </row>
    <row r="15" ht="18" customHeight="1" spans="1:9">
      <c r="A15" s="49">
        <v>9</v>
      </c>
      <c r="B15" s="71" t="s">
        <v>823</v>
      </c>
      <c r="C15" s="38"/>
      <c r="D15" s="38"/>
      <c r="E15" s="38">
        <f t="shared" si="0"/>
        <v>0</v>
      </c>
      <c r="F15" s="38"/>
      <c r="G15" s="38"/>
      <c r="H15" s="38">
        <f t="shared" si="1"/>
        <v>0</v>
      </c>
      <c r="I15" s="41">
        <f t="shared" si="2"/>
        <v>0</v>
      </c>
    </row>
    <row r="16" ht="18" customHeight="1" spans="1:9">
      <c r="A16" s="49">
        <v>10</v>
      </c>
      <c r="B16" s="71" t="s">
        <v>824</v>
      </c>
      <c r="C16" s="38"/>
      <c r="D16" s="38"/>
      <c r="E16" s="38">
        <f t="shared" si="0"/>
        <v>0</v>
      </c>
      <c r="F16" s="38"/>
      <c r="G16" s="38"/>
      <c r="H16" s="38">
        <f t="shared" si="1"/>
        <v>0</v>
      </c>
      <c r="I16" s="41">
        <f t="shared" si="2"/>
        <v>0</v>
      </c>
    </row>
    <row r="17" ht="18" customHeight="1" spans="1:9">
      <c r="A17" s="49">
        <v>11</v>
      </c>
      <c r="B17" s="71" t="s">
        <v>825</v>
      </c>
      <c r="C17" s="38"/>
      <c r="D17" s="38"/>
      <c r="E17" s="38">
        <f t="shared" si="0"/>
        <v>0</v>
      </c>
      <c r="F17" s="38"/>
      <c r="G17" s="38"/>
      <c r="H17" s="38">
        <f t="shared" si="1"/>
        <v>0</v>
      </c>
      <c r="I17" s="41">
        <f t="shared" si="2"/>
        <v>0</v>
      </c>
    </row>
    <row r="18" ht="18" customHeight="1" spans="1:9">
      <c r="A18" s="49">
        <v>12</v>
      </c>
      <c r="B18" s="71" t="s">
        <v>826</v>
      </c>
      <c r="C18" s="38"/>
      <c r="D18" s="38"/>
      <c r="E18" s="38">
        <f t="shared" si="0"/>
        <v>0</v>
      </c>
      <c r="F18" s="38"/>
      <c r="G18" s="38"/>
      <c r="H18" s="38">
        <f t="shared" si="1"/>
        <v>0</v>
      </c>
      <c r="I18" s="41">
        <f t="shared" si="2"/>
        <v>0</v>
      </c>
    </row>
    <row r="19" ht="18" customHeight="1" spans="1:9">
      <c r="A19" s="49">
        <v>13</v>
      </c>
      <c r="B19" s="71" t="s">
        <v>827</v>
      </c>
      <c r="C19" s="38"/>
      <c r="D19" s="38"/>
      <c r="E19" s="38">
        <f t="shared" si="0"/>
        <v>0</v>
      </c>
      <c r="F19" s="38"/>
      <c r="G19" s="38"/>
      <c r="H19" s="38">
        <f t="shared" si="1"/>
        <v>0</v>
      </c>
      <c r="I19" s="41">
        <f t="shared" si="2"/>
        <v>0</v>
      </c>
    </row>
    <row r="20" ht="18" customHeight="1" spans="1:9">
      <c r="A20" s="49">
        <v>14</v>
      </c>
      <c r="B20" s="71" t="s">
        <v>828</v>
      </c>
      <c r="C20" s="38"/>
      <c r="D20" s="38"/>
      <c r="E20" s="38">
        <f t="shared" si="0"/>
        <v>0</v>
      </c>
      <c r="F20" s="38"/>
      <c r="G20" s="38"/>
      <c r="H20" s="38">
        <f t="shared" si="1"/>
        <v>0</v>
      </c>
      <c r="I20" s="41">
        <f t="shared" si="2"/>
        <v>0</v>
      </c>
    </row>
    <row r="21" ht="33" customHeight="1" spans="1:9">
      <c r="A21" s="197">
        <v>15</v>
      </c>
      <c r="B21" s="128" t="s">
        <v>829</v>
      </c>
      <c r="C21" s="128"/>
      <c r="D21" s="128"/>
      <c r="E21" s="128"/>
      <c r="F21" s="128"/>
      <c r="G21" s="128"/>
      <c r="H21" s="38">
        <f t="shared" ref="H21:H24" si="3">G21-F21</f>
        <v>0</v>
      </c>
      <c r="I21" s="41">
        <f t="shared" si="2"/>
        <v>0</v>
      </c>
    </row>
    <row r="22" ht="18" customHeight="1" spans="1:9">
      <c r="A22" s="197">
        <v>15.1</v>
      </c>
      <c r="B22" s="128" t="s">
        <v>830</v>
      </c>
      <c r="C22" s="128"/>
      <c r="D22" s="128"/>
      <c r="E22" s="128"/>
      <c r="F22" s="128"/>
      <c r="G22" s="128"/>
      <c r="H22" s="38">
        <f t="shared" si="3"/>
        <v>0</v>
      </c>
      <c r="I22" s="41">
        <f t="shared" si="2"/>
        <v>0</v>
      </c>
    </row>
    <row r="23" ht="15" spans="1:9">
      <c r="A23" s="197">
        <v>15.2</v>
      </c>
      <c r="B23" s="128" t="s">
        <v>831</v>
      </c>
      <c r="C23" s="128"/>
      <c r="D23" s="128"/>
      <c r="E23" s="128"/>
      <c r="F23" s="128"/>
      <c r="G23" s="128"/>
      <c r="H23" s="38">
        <f t="shared" si="3"/>
        <v>0</v>
      </c>
      <c r="I23" s="41">
        <f t="shared" si="2"/>
        <v>0</v>
      </c>
    </row>
    <row r="24" ht="17.1" customHeight="1" spans="1:9">
      <c r="A24" s="197">
        <v>16</v>
      </c>
      <c r="B24" s="128" t="s">
        <v>832</v>
      </c>
      <c r="C24" s="198"/>
      <c r="D24" s="198"/>
      <c r="E24" s="198"/>
      <c r="F24" s="198"/>
      <c r="G24" s="198"/>
      <c r="H24" s="38">
        <f t="shared" si="3"/>
        <v>0</v>
      </c>
      <c r="I24" s="41">
        <f t="shared" si="2"/>
        <v>0</v>
      </c>
    </row>
    <row r="25" ht="17.1" customHeight="1" spans="1:9">
      <c r="A25" s="199">
        <v>17</v>
      </c>
      <c r="B25" s="200" t="s">
        <v>833</v>
      </c>
      <c r="C25" s="201">
        <f>C7+C10+C12+C14+C17+C18+C19+C20+C21+C24</f>
        <v>0</v>
      </c>
      <c r="D25" s="201">
        <f t="shared" ref="D25:I25" si="4">D7+D10+D12+D14+D17+D18+D19+D20+D21+D24</f>
        <v>0</v>
      </c>
      <c r="E25" s="201">
        <f t="shared" si="4"/>
        <v>0</v>
      </c>
      <c r="F25" s="201">
        <f t="shared" si="4"/>
        <v>0</v>
      </c>
      <c r="G25" s="201">
        <f t="shared" si="4"/>
        <v>0</v>
      </c>
      <c r="H25" s="201">
        <f t="shared" si="4"/>
        <v>0</v>
      </c>
      <c r="I25" s="202">
        <f t="shared" si="4"/>
        <v>0</v>
      </c>
    </row>
    <row r="26" ht="17.1" customHeight="1"/>
    <row r="27" ht="17.1" customHeight="1"/>
    <row r="28" ht="17.1" customHeight="1"/>
  </sheetData>
  <mergeCells count="6">
    <mergeCell ref="A2:I2"/>
    <mergeCell ref="C4:E4"/>
    <mergeCell ref="F4:H4"/>
    <mergeCell ref="A4:A6"/>
    <mergeCell ref="B4:B6"/>
    <mergeCell ref="I4:I5"/>
  </mergeCells>
  <printOptions horizontalCentered="1"/>
  <pageMargins left="0.751388888888889" right="0.751388888888889" top="1" bottom="1" header="0.5" footer="0.5"/>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C28"/>
  <sheetViews>
    <sheetView workbookViewId="0">
      <selection activeCell="E34" sqref="B30:E34"/>
    </sheetView>
  </sheetViews>
  <sheetFormatPr defaultColWidth="9" defaultRowHeight="13.5" outlineLevelCol="2"/>
  <cols>
    <col min="2" max="2" width="51.375" customWidth="1"/>
    <col min="3" max="3" width="28.375" customWidth="1"/>
  </cols>
  <sheetData>
    <row r="1" spans="1:1">
      <c r="A1" s="1"/>
    </row>
    <row r="2" ht="24" customHeight="1" spans="1:3">
      <c r="A2" s="43" t="s">
        <v>834</v>
      </c>
      <c r="B2" s="43"/>
      <c r="C2" s="43"/>
    </row>
    <row r="3" ht="15" customHeight="1" spans="1:3">
      <c r="A3" s="3"/>
      <c r="B3" s="3"/>
      <c r="C3" s="3"/>
    </row>
    <row r="4" ht="24" customHeight="1" spans="1:3">
      <c r="A4" s="8" t="s">
        <v>255</v>
      </c>
      <c r="B4" s="9" t="s">
        <v>551</v>
      </c>
      <c r="C4" s="10" t="s">
        <v>303</v>
      </c>
    </row>
    <row r="5" ht="24" customHeight="1" spans="1:3">
      <c r="A5" s="14">
        <v>1</v>
      </c>
      <c r="B5" s="28" t="s">
        <v>835</v>
      </c>
      <c r="C5" s="41">
        <f>C6+C12</f>
        <v>0</v>
      </c>
    </row>
    <row r="6" ht="24" customHeight="1" spans="1:3">
      <c r="A6" s="14">
        <v>2</v>
      </c>
      <c r="B6" s="28" t="s">
        <v>836</v>
      </c>
      <c r="C6" s="41">
        <f>SUM(C7:C11)</f>
        <v>0</v>
      </c>
    </row>
    <row r="7" ht="24" customHeight="1" spans="1:3">
      <c r="A7" s="14">
        <v>3</v>
      </c>
      <c r="B7" s="28" t="s">
        <v>837</v>
      </c>
      <c r="C7" s="41"/>
    </row>
    <row r="8" ht="24" customHeight="1" spans="1:3">
      <c r="A8" s="14">
        <v>4</v>
      </c>
      <c r="B8" s="28" t="s">
        <v>838</v>
      </c>
      <c r="C8" s="41"/>
    </row>
    <row r="9" ht="24" customHeight="1" spans="1:3">
      <c r="A9" s="14">
        <v>5</v>
      </c>
      <c r="B9" s="28" t="s">
        <v>839</v>
      </c>
      <c r="C9" s="41"/>
    </row>
    <row r="10" ht="24" customHeight="1" spans="1:3">
      <c r="A10" s="14">
        <v>6</v>
      </c>
      <c r="B10" s="28" t="s">
        <v>840</v>
      </c>
      <c r="C10" s="41"/>
    </row>
    <row r="11" ht="24" customHeight="1" spans="1:3">
      <c r="A11" s="14">
        <v>7</v>
      </c>
      <c r="B11" s="28" t="s">
        <v>841</v>
      </c>
      <c r="C11" s="41"/>
    </row>
    <row r="12" ht="24" customHeight="1" spans="1:3">
      <c r="A12" s="14">
        <v>8</v>
      </c>
      <c r="B12" s="28" t="s">
        <v>842</v>
      </c>
      <c r="C12" s="41"/>
    </row>
    <row r="13" ht="24" customHeight="1" spans="1:3">
      <c r="A13" s="14">
        <v>9</v>
      </c>
      <c r="B13" s="28" t="s">
        <v>843</v>
      </c>
      <c r="C13" s="41">
        <f>C14+C20</f>
        <v>0</v>
      </c>
    </row>
    <row r="14" ht="24" customHeight="1" spans="1:3">
      <c r="A14" s="14">
        <v>10</v>
      </c>
      <c r="B14" s="28" t="s">
        <v>844</v>
      </c>
      <c r="C14" s="41">
        <f>SUM(C15:C19)</f>
        <v>0</v>
      </c>
    </row>
    <row r="15" ht="24" customHeight="1" spans="1:3">
      <c r="A15" s="14">
        <v>11</v>
      </c>
      <c r="B15" s="28" t="s">
        <v>845</v>
      </c>
      <c r="C15" s="41"/>
    </row>
    <row r="16" ht="24" customHeight="1" spans="1:3">
      <c r="A16" s="14">
        <v>12</v>
      </c>
      <c r="B16" s="28" t="s">
        <v>846</v>
      </c>
      <c r="C16" s="41"/>
    </row>
    <row r="17" ht="24" customHeight="1" spans="1:3">
      <c r="A17" s="14">
        <v>13</v>
      </c>
      <c r="B17" s="28" t="s">
        <v>847</v>
      </c>
      <c r="C17" s="41"/>
    </row>
    <row r="18" ht="24" customHeight="1" spans="1:3">
      <c r="A18" s="14">
        <v>14</v>
      </c>
      <c r="B18" s="28" t="s">
        <v>848</v>
      </c>
      <c r="C18" s="41"/>
    </row>
    <row r="19" ht="24" customHeight="1" spans="1:3">
      <c r="A19" s="14">
        <v>15</v>
      </c>
      <c r="B19" s="28" t="s">
        <v>849</v>
      </c>
      <c r="C19" s="41"/>
    </row>
    <row r="20" ht="24" customHeight="1" spans="1:3">
      <c r="A20" s="14">
        <v>16</v>
      </c>
      <c r="B20" s="28" t="s">
        <v>850</v>
      </c>
      <c r="C20" s="41"/>
    </row>
    <row r="21" ht="24" customHeight="1" spans="1:3">
      <c r="A21" s="14">
        <v>17</v>
      </c>
      <c r="B21" s="28" t="s">
        <v>851</v>
      </c>
      <c r="C21" s="41">
        <f>C5-C13</f>
        <v>0</v>
      </c>
    </row>
    <row r="22" ht="24" customHeight="1" spans="1:3">
      <c r="A22" s="14">
        <v>18</v>
      </c>
      <c r="B22" s="28" t="s">
        <v>852</v>
      </c>
      <c r="C22" s="41">
        <f>C23+C24+C25</f>
        <v>0</v>
      </c>
    </row>
    <row r="23" ht="24" customHeight="1" spans="1:3">
      <c r="A23" s="14">
        <v>19</v>
      </c>
      <c r="B23" s="28" t="s">
        <v>853</v>
      </c>
      <c r="C23" s="41"/>
    </row>
    <row r="24" ht="24" customHeight="1" spans="1:3">
      <c r="A24" s="14">
        <v>20</v>
      </c>
      <c r="B24" s="28" t="s">
        <v>854</v>
      </c>
      <c r="C24" s="41"/>
    </row>
    <row r="25" ht="24" customHeight="1" spans="1:3">
      <c r="A25" s="14">
        <v>21</v>
      </c>
      <c r="B25" s="28" t="s">
        <v>855</v>
      </c>
      <c r="C25" s="41"/>
    </row>
    <row r="26" ht="24" customHeight="1" spans="1:3">
      <c r="A26" s="14">
        <v>22</v>
      </c>
      <c r="B26" s="28" t="s">
        <v>856</v>
      </c>
      <c r="C26" s="41"/>
    </row>
    <row r="27" ht="24" customHeight="1" spans="1:3">
      <c r="A27" s="14">
        <v>23</v>
      </c>
      <c r="B27" s="28" t="s">
        <v>857</v>
      </c>
      <c r="C27" s="41"/>
    </row>
    <row r="28" ht="24" customHeight="1" spans="1:3">
      <c r="A28" s="21">
        <v>24</v>
      </c>
      <c r="B28" s="36" t="s">
        <v>858</v>
      </c>
      <c r="C28" s="42">
        <f>C22-C26-C27</f>
        <v>0</v>
      </c>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M18"/>
  <sheetViews>
    <sheetView workbookViewId="0">
      <selection activeCell="O5" sqref="O5"/>
    </sheetView>
  </sheetViews>
  <sheetFormatPr defaultColWidth="9" defaultRowHeight="13.5"/>
  <cols>
    <col min="1" max="1" width="3.375" customWidth="1"/>
    <col min="2" max="2" width="27.75" customWidth="1"/>
    <col min="3" max="3" width="10" customWidth="1"/>
    <col min="4" max="4" width="12.375" customWidth="1"/>
    <col min="5" max="5" width="11" customWidth="1"/>
    <col min="6" max="6" width="10.25" customWidth="1"/>
    <col min="7" max="7" width="11.125" customWidth="1"/>
    <col min="8" max="8" width="11.375" customWidth="1"/>
    <col min="9" max="9" width="8.25" customWidth="1"/>
    <col min="10" max="10" width="13" customWidth="1"/>
    <col min="11" max="11" width="12.125" customWidth="1"/>
    <col min="12" max="12" width="11.375" customWidth="1"/>
    <col min="13" max="13" width="11" customWidth="1"/>
  </cols>
  <sheetData>
    <row r="1" ht="16.5" customHeight="1" spans="1:1">
      <c r="A1" s="1"/>
    </row>
    <row r="2" ht="28.5" customHeight="1" spans="1:13">
      <c r="A2" s="180" t="s">
        <v>859</v>
      </c>
      <c r="B2" s="180"/>
      <c r="C2" s="180"/>
      <c r="D2" s="180"/>
      <c r="E2" s="180"/>
      <c r="F2" s="180"/>
      <c r="G2" s="180"/>
      <c r="H2" s="180"/>
      <c r="I2" s="180"/>
      <c r="J2" s="180"/>
      <c r="K2" s="180"/>
      <c r="L2" s="180"/>
      <c r="M2" s="180"/>
    </row>
    <row r="3" ht="18.75" customHeight="1" spans="1:7">
      <c r="A3" s="43"/>
      <c r="B3" s="43"/>
      <c r="C3" s="43"/>
      <c r="D3" s="43"/>
      <c r="E3" s="43"/>
      <c r="F3" s="43"/>
      <c r="G3" s="43"/>
    </row>
    <row r="4" ht="25.5" customHeight="1" spans="1:13">
      <c r="A4" s="117" t="s">
        <v>255</v>
      </c>
      <c r="B4" s="118" t="s">
        <v>302</v>
      </c>
      <c r="C4" s="118" t="s">
        <v>493</v>
      </c>
      <c r="D4" s="118"/>
      <c r="E4" s="118"/>
      <c r="F4" s="118"/>
      <c r="G4" s="118" t="s">
        <v>494</v>
      </c>
      <c r="H4" s="118"/>
      <c r="I4" s="118"/>
      <c r="J4" s="118"/>
      <c r="K4" s="118"/>
      <c r="L4" s="118"/>
      <c r="M4" s="119" t="s">
        <v>552</v>
      </c>
    </row>
    <row r="5" ht="80.25" customHeight="1" spans="1:13">
      <c r="A5" s="121"/>
      <c r="B5" s="181"/>
      <c r="C5" s="181" t="s">
        <v>860</v>
      </c>
      <c r="D5" s="181" t="s">
        <v>861</v>
      </c>
      <c r="E5" s="181" t="s">
        <v>862</v>
      </c>
      <c r="F5" s="181" t="s">
        <v>863</v>
      </c>
      <c r="G5" s="181" t="s">
        <v>864</v>
      </c>
      <c r="H5" s="181" t="s">
        <v>865</v>
      </c>
      <c r="I5" s="181" t="s">
        <v>866</v>
      </c>
      <c r="J5" s="181" t="s">
        <v>867</v>
      </c>
      <c r="K5" s="181" t="s">
        <v>868</v>
      </c>
      <c r="L5" s="181" t="s">
        <v>869</v>
      </c>
      <c r="M5" s="187"/>
    </row>
    <row r="6" ht="38.25" customHeight="1" spans="1:13">
      <c r="A6" s="121"/>
      <c r="B6" s="181"/>
      <c r="C6" s="181">
        <v>1</v>
      </c>
      <c r="D6" s="181">
        <v>2</v>
      </c>
      <c r="E6" s="181">
        <v>3</v>
      </c>
      <c r="F6" s="181">
        <v>4</v>
      </c>
      <c r="G6" s="181">
        <v>5</v>
      </c>
      <c r="H6" s="181">
        <v>6</v>
      </c>
      <c r="I6" s="181">
        <v>7</v>
      </c>
      <c r="J6" s="129" t="s">
        <v>870</v>
      </c>
      <c r="K6" s="181">
        <v>9</v>
      </c>
      <c r="L6" s="181" t="s">
        <v>871</v>
      </c>
      <c r="M6" s="187" t="s">
        <v>872</v>
      </c>
    </row>
    <row r="7" ht="25.5" customHeight="1" spans="1:13">
      <c r="A7" s="121">
        <v>1</v>
      </c>
      <c r="B7" s="122" t="s">
        <v>873</v>
      </c>
      <c r="C7" s="182">
        <f>C8+C9</f>
        <v>0</v>
      </c>
      <c r="D7" s="182">
        <f>D8+D9</f>
        <v>0</v>
      </c>
      <c r="E7" s="182"/>
      <c r="F7" s="182"/>
      <c r="G7" s="182">
        <f>G8+G9</f>
        <v>0</v>
      </c>
      <c r="H7" s="182">
        <f>H8+H9</f>
        <v>0</v>
      </c>
      <c r="I7" s="188" t="s">
        <v>466</v>
      </c>
      <c r="J7" s="182">
        <f>J8+J9</f>
        <v>0</v>
      </c>
      <c r="K7" s="182">
        <v>0</v>
      </c>
      <c r="L7" s="182">
        <f>MIN(F7,J7)-K7</f>
        <v>0</v>
      </c>
      <c r="M7" s="123">
        <f>F7-E7-L7</f>
        <v>0</v>
      </c>
    </row>
    <row r="8" ht="25.5" customHeight="1" spans="1:13">
      <c r="A8" s="121">
        <v>2</v>
      </c>
      <c r="B8" s="129" t="s">
        <v>874</v>
      </c>
      <c r="C8" s="182"/>
      <c r="D8" s="182"/>
      <c r="E8" s="183" t="s">
        <v>466</v>
      </c>
      <c r="F8" s="183" t="s">
        <v>466</v>
      </c>
      <c r="G8" s="182"/>
      <c r="H8" s="182"/>
      <c r="I8" s="189">
        <v>0.01</v>
      </c>
      <c r="J8" s="182">
        <f>ROUND(H8*I8,2)</f>
        <v>0</v>
      </c>
      <c r="K8" s="183" t="s">
        <v>466</v>
      </c>
      <c r="L8" s="183" t="s">
        <v>466</v>
      </c>
      <c r="M8" s="124" t="s">
        <v>466</v>
      </c>
    </row>
    <row r="9" ht="33.75" customHeight="1" spans="1:13">
      <c r="A9" s="121">
        <v>3</v>
      </c>
      <c r="B9" s="129" t="s">
        <v>875</v>
      </c>
      <c r="C9" s="182"/>
      <c r="D9" s="182"/>
      <c r="E9" s="183" t="s">
        <v>466</v>
      </c>
      <c r="F9" s="183" t="s">
        <v>466</v>
      </c>
      <c r="G9" s="182"/>
      <c r="H9" s="182"/>
      <c r="I9" s="188" t="s">
        <v>466</v>
      </c>
      <c r="J9" s="182">
        <v>0</v>
      </c>
      <c r="K9" s="183" t="s">
        <v>466</v>
      </c>
      <c r="L9" s="183" t="s">
        <v>466</v>
      </c>
      <c r="M9" s="124" t="s">
        <v>466</v>
      </c>
    </row>
    <row r="10" ht="24.75" customHeight="1" spans="1:13">
      <c r="A10" s="121">
        <v>4</v>
      </c>
      <c r="B10" s="184" t="s">
        <v>876</v>
      </c>
      <c r="C10" s="182"/>
      <c r="D10" s="182"/>
      <c r="E10" s="183" t="s">
        <v>466</v>
      </c>
      <c r="F10" s="183" t="s">
        <v>466</v>
      </c>
      <c r="G10" s="182"/>
      <c r="H10" s="182"/>
      <c r="I10" s="189">
        <v>0.02</v>
      </c>
      <c r="J10" s="182">
        <f>ROUND(H10*I10,2)</f>
        <v>0</v>
      </c>
      <c r="K10" s="183" t="s">
        <v>466</v>
      </c>
      <c r="L10" s="183" t="s">
        <v>466</v>
      </c>
      <c r="M10" s="124" t="s">
        <v>466</v>
      </c>
    </row>
    <row r="11" ht="24.75" customHeight="1" spans="1:13">
      <c r="A11" s="121">
        <v>5</v>
      </c>
      <c r="B11" s="181" t="s">
        <v>877</v>
      </c>
      <c r="C11" s="182"/>
      <c r="D11" s="182"/>
      <c r="E11" s="183" t="s">
        <v>466</v>
      </c>
      <c r="F11" s="183" t="s">
        <v>466</v>
      </c>
      <c r="G11" s="182"/>
      <c r="H11" s="182"/>
      <c r="I11" s="189">
        <v>0.25</v>
      </c>
      <c r="J11" s="182">
        <f>ROUND(H11*I11,2)</f>
        <v>0</v>
      </c>
      <c r="K11" s="183" t="s">
        <v>466</v>
      </c>
      <c r="L11" s="183" t="s">
        <v>466</v>
      </c>
      <c r="M11" s="124" t="s">
        <v>466</v>
      </c>
    </row>
    <row r="12" ht="24.75" customHeight="1" spans="1:13">
      <c r="A12" s="121">
        <v>6</v>
      </c>
      <c r="B12" s="181" t="s">
        <v>878</v>
      </c>
      <c r="C12" s="182"/>
      <c r="D12" s="182"/>
      <c r="E12" s="183" t="s">
        <v>466</v>
      </c>
      <c r="F12" s="183" t="s">
        <v>466</v>
      </c>
      <c r="G12" s="182"/>
      <c r="H12" s="182"/>
      <c r="I12" s="189">
        <v>0.5</v>
      </c>
      <c r="J12" s="182">
        <f>ROUND(H12*I12,2)</f>
        <v>0</v>
      </c>
      <c r="K12" s="183" t="s">
        <v>466</v>
      </c>
      <c r="L12" s="183" t="s">
        <v>466</v>
      </c>
      <c r="M12" s="124" t="s">
        <v>466</v>
      </c>
    </row>
    <row r="13" ht="24.75" customHeight="1" spans="1:13">
      <c r="A13" s="121">
        <v>7</v>
      </c>
      <c r="B13" s="181" t="s">
        <v>879</v>
      </c>
      <c r="C13" s="182"/>
      <c r="D13" s="182"/>
      <c r="E13" s="183" t="s">
        <v>466</v>
      </c>
      <c r="F13" s="183" t="s">
        <v>466</v>
      </c>
      <c r="G13" s="182"/>
      <c r="H13" s="182"/>
      <c r="I13" s="189">
        <v>1</v>
      </c>
      <c r="J13" s="182">
        <f>ROUND(H13*I13,2)</f>
        <v>0</v>
      </c>
      <c r="K13" s="183" t="s">
        <v>466</v>
      </c>
      <c r="L13" s="183" t="s">
        <v>466</v>
      </c>
      <c r="M13" s="124" t="s">
        <v>466</v>
      </c>
    </row>
    <row r="14" ht="24.75" customHeight="1" spans="1:13">
      <c r="A14" s="121">
        <v>8</v>
      </c>
      <c r="B14" s="122" t="s">
        <v>880</v>
      </c>
      <c r="C14" s="182"/>
      <c r="D14" s="182"/>
      <c r="E14" s="182"/>
      <c r="F14" s="182"/>
      <c r="G14" s="182"/>
      <c r="H14" s="182"/>
      <c r="I14" s="189">
        <v>0.01</v>
      </c>
      <c r="J14" s="182">
        <f>ROUND(H14*I14,2)</f>
        <v>0</v>
      </c>
      <c r="K14" s="182">
        <v>0</v>
      </c>
      <c r="L14" s="182">
        <f>MIN(F14,J14)-K14</f>
        <v>0</v>
      </c>
      <c r="M14" s="123">
        <f>F14-E14-L14</f>
        <v>0</v>
      </c>
    </row>
    <row r="15" ht="24.75" customHeight="1" spans="1:13">
      <c r="A15" s="121">
        <v>9</v>
      </c>
      <c r="B15" s="122" t="s">
        <v>881</v>
      </c>
      <c r="C15" s="182"/>
      <c r="D15" s="182"/>
      <c r="E15" s="182"/>
      <c r="F15" s="182"/>
      <c r="G15" s="182"/>
      <c r="H15" s="182"/>
      <c r="I15" s="188"/>
      <c r="J15" s="182">
        <v>0</v>
      </c>
      <c r="K15" s="182">
        <v>0</v>
      </c>
      <c r="L15" s="182">
        <f>MIN(F15,J15)-K15</f>
        <v>0</v>
      </c>
      <c r="M15" s="123">
        <f>F15-E15-L15</f>
        <v>0</v>
      </c>
    </row>
    <row r="16" ht="24.75" customHeight="1" spans="1:13">
      <c r="A16" s="130">
        <v>10</v>
      </c>
      <c r="B16" s="131" t="s">
        <v>882</v>
      </c>
      <c r="C16" s="185">
        <f>C7+C14+C15</f>
        <v>0</v>
      </c>
      <c r="D16" s="185">
        <f t="shared" ref="D16:M16" si="0">D7+D14+D15</f>
        <v>0</v>
      </c>
      <c r="E16" s="185">
        <f t="shared" si="0"/>
        <v>0</v>
      </c>
      <c r="F16" s="185">
        <f t="shared" si="0"/>
        <v>0</v>
      </c>
      <c r="G16" s="185">
        <f t="shared" si="0"/>
        <v>0</v>
      </c>
      <c r="H16" s="185">
        <f t="shared" si="0"/>
        <v>0</v>
      </c>
      <c r="I16" s="190" t="s">
        <v>466</v>
      </c>
      <c r="J16" s="185">
        <f t="shared" si="0"/>
        <v>0</v>
      </c>
      <c r="K16" s="185">
        <f t="shared" si="0"/>
        <v>0</v>
      </c>
      <c r="L16" s="185">
        <f t="shared" si="0"/>
        <v>0</v>
      </c>
      <c r="M16" s="132">
        <f t="shared" si="0"/>
        <v>0</v>
      </c>
    </row>
    <row r="18" ht="18.75" customHeight="1" spans="2:2">
      <c r="B18" s="186"/>
    </row>
  </sheetData>
  <mergeCells count="6">
    <mergeCell ref="A2:M2"/>
    <mergeCell ref="C4:F4"/>
    <mergeCell ref="G4:L4"/>
    <mergeCell ref="A4:A6"/>
    <mergeCell ref="B4:B6"/>
    <mergeCell ref="M4:M5"/>
  </mergeCells>
  <printOptions horizontalCentered="1"/>
  <pageMargins left="0.551181102362205" right="0.551181102362205" top="0.984251968503937" bottom="0.590551181102362" header="0.511811023622047" footer="0.31496062992126"/>
  <pageSetup paperSize="9" scale="90" orientation="landscape"/>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P24"/>
  <sheetViews>
    <sheetView workbookViewId="0">
      <selection activeCell="I25" sqref="I25"/>
    </sheetView>
  </sheetViews>
  <sheetFormatPr defaultColWidth="9" defaultRowHeight="13.5"/>
  <cols>
    <col min="1" max="1" width="5.875" customWidth="1"/>
    <col min="2" max="2" width="9.625" customWidth="1"/>
    <col min="4" max="5" width="10.375" customWidth="1"/>
    <col min="6" max="8" width="9.5" customWidth="1"/>
    <col min="9" max="9" width="17.5" customWidth="1"/>
    <col min="10" max="10" width="10.5" customWidth="1"/>
    <col min="11" max="11" width="11" customWidth="1"/>
    <col min="12" max="13" width="11.75" customWidth="1"/>
    <col min="14" max="14" width="15.25" customWidth="1"/>
    <col min="17" max="17" width="36.25"/>
  </cols>
  <sheetData>
    <row r="1" customHeight="1" spans="1:1">
      <c r="A1" s="1"/>
    </row>
    <row r="2" ht="24" customHeight="1" spans="1:16">
      <c r="A2" s="2" t="s">
        <v>883</v>
      </c>
      <c r="B2" s="2"/>
      <c r="C2" s="2"/>
      <c r="D2" s="2"/>
      <c r="E2" s="2"/>
      <c r="F2" s="2"/>
      <c r="G2" s="2"/>
      <c r="H2" s="2"/>
      <c r="I2" s="2"/>
      <c r="J2" s="2"/>
      <c r="K2" s="2"/>
      <c r="L2" s="2"/>
      <c r="M2" s="2"/>
      <c r="N2" s="2"/>
      <c r="P2" s="101"/>
    </row>
    <row r="3" ht="14.1" customHeight="1" spans="1:14">
      <c r="A3" s="44"/>
      <c r="B3" s="44"/>
      <c r="C3" s="44"/>
      <c r="D3" s="44"/>
      <c r="E3" s="44"/>
      <c r="F3" s="44"/>
      <c r="G3" s="44"/>
      <c r="H3" s="44"/>
      <c r="I3" s="44"/>
      <c r="J3" s="44"/>
      <c r="K3" s="44"/>
      <c r="L3" s="44"/>
      <c r="M3" s="44"/>
      <c r="N3" s="44"/>
    </row>
    <row r="4" ht="36" customHeight="1" spans="1:14">
      <c r="A4" s="164" t="s">
        <v>255</v>
      </c>
      <c r="B4" s="165" t="s">
        <v>302</v>
      </c>
      <c r="C4" s="165" t="s">
        <v>884</v>
      </c>
      <c r="D4" s="165" t="s">
        <v>885</v>
      </c>
      <c r="E4" s="165" t="s">
        <v>886</v>
      </c>
      <c r="F4" s="165" t="s">
        <v>887</v>
      </c>
      <c r="G4" s="165"/>
      <c r="H4" s="165"/>
      <c r="I4" s="165" t="s">
        <v>888</v>
      </c>
      <c r="J4" s="165" t="s">
        <v>889</v>
      </c>
      <c r="K4" s="165" t="s">
        <v>890</v>
      </c>
      <c r="L4" s="165" t="s">
        <v>891</v>
      </c>
      <c r="M4" s="165"/>
      <c r="N4" s="172" t="s">
        <v>892</v>
      </c>
    </row>
    <row r="5" ht="33" customHeight="1" spans="1:14">
      <c r="A5" s="166"/>
      <c r="B5" s="167"/>
      <c r="C5" s="167"/>
      <c r="D5" s="167"/>
      <c r="E5" s="167"/>
      <c r="F5" s="167" t="s">
        <v>893</v>
      </c>
      <c r="G5" s="167" t="s">
        <v>894</v>
      </c>
      <c r="H5" s="167" t="s">
        <v>895</v>
      </c>
      <c r="I5" s="167"/>
      <c r="J5" s="167"/>
      <c r="K5" s="167"/>
      <c r="L5" s="167" t="s">
        <v>896</v>
      </c>
      <c r="M5" s="167" t="s">
        <v>897</v>
      </c>
      <c r="N5" s="173"/>
    </row>
    <row r="6" ht="21.6" customHeight="1" spans="1:14">
      <c r="A6" s="166"/>
      <c r="B6" s="167"/>
      <c r="C6" s="167">
        <v>1</v>
      </c>
      <c r="D6" s="167">
        <v>2</v>
      </c>
      <c r="E6" s="167">
        <v>3</v>
      </c>
      <c r="F6" s="167">
        <v>4</v>
      </c>
      <c r="G6" s="167">
        <v>5</v>
      </c>
      <c r="H6" s="167">
        <v>6</v>
      </c>
      <c r="I6" s="167">
        <v>7</v>
      </c>
      <c r="J6" s="167">
        <v>8</v>
      </c>
      <c r="K6" s="167">
        <v>9</v>
      </c>
      <c r="L6" s="167">
        <v>10</v>
      </c>
      <c r="M6" s="167">
        <v>11</v>
      </c>
      <c r="N6" s="173">
        <v>12</v>
      </c>
    </row>
    <row r="7" ht="24" customHeight="1" spans="1:14">
      <c r="A7" s="166">
        <v>1</v>
      </c>
      <c r="B7" s="167" t="s">
        <v>898</v>
      </c>
      <c r="C7" s="168"/>
      <c r="D7" s="169"/>
      <c r="E7" s="169"/>
      <c r="F7" s="169"/>
      <c r="G7" s="169"/>
      <c r="H7" s="169"/>
      <c r="I7" s="174"/>
      <c r="J7" s="169"/>
      <c r="K7" s="175"/>
      <c r="L7" s="169"/>
      <c r="M7" s="169"/>
      <c r="N7" s="176">
        <v>0</v>
      </c>
    </row>
    <row r="8" ht="24" customHeight="1" spans="1:14">
      <c r="A8" s="166">
        <v>2</v>
      </c>
      <c r="B8" s="167" t="s">
        <v>899</v>
      </c>
      <c r="C8" s="168"/>
      <c r="D8" s="169"/>
      <c r="E8" s="169"/>
      <c r="F8" s="169"/>
      <c r="G8" s="169"/>
      <c r="H8" s="169"/>
      <c r="I8" s="174"/>
      <c r="J8" s="169"/>
      <c r="K8" s="175"/>
      <c r="L8" s="169"/>
      <c r="M8" s="169"/>
      <c r="N8" s="176">
        <f>ROUND(ABS(K8)-L8-M8,2)</f>
        <v>0</v>
      </c>
    </row>
    <row r="9" ht="24" customHeight="1" spans="1:14">
      <c r="A9" s="166">
        <v>3</v>
      </c>
      <c r="B9" s="167" t="s">
        <v>900</v>
      </c>
      <c r="C9" s="168"/>
      <c r="D9" s="169"/>
      <c r="E9" s="169"/>
      <c r="F9" s="169"/>
      <c r="G9" s="169"/>
      <c r="H9" s="169"/>
      <c r="I9" s="177"/>
      <c r="J9" s="169"/>
      <c r="K9" s="175"/>
      <c r="L9" s="169"/>
      <c r="M9" s="169"/>
      <c r="N9" s="176">
        <f t="shared" ref="N9:N16" si="0">ROUND(ABS(K9)-L9-M9,2)</f>
        <v>0</v>
      </c>
    </row>
    <row r="10" ht="24" customHeight="1" spans="1:14">
      <c r="A10" s="166">
        <v>4</v>
      </c>
      <c r="B10" s="167" t="s">
        <v>901</v>
      </c>
      <c r="C10" s="168"/>
      <c r="D10" s="169"/>
      <c r="E10" s="169"/>
      <c r="F10" s="169"/>
      <c r="G10" s="169"/>
      <c r="H10" s="169"/>
      <c r="I10" s="174"/>
      <c r="J10" s="169"/>
      <c r="K10" s="175"/>
      <c r="L10" s="169"/>
      <c r="M10" s="169"/>
      <c r="N10" s="176">
        <f t="shared" si="0"/>
        <v>0</v>
      </c>
    </row>
    <row r="11" ht="24" customHeight="1" spans="1:14">
      <c r="A11" s="166">
        <v>5</v>
      </c>
      <c r="B11" s="167" t="s">
        <v>902</v>
      </c>
      <c r="C11" s="168"/>
      <c r="D11" s="169"/>
      <c r="E11" s="169"/>
      <c r="F11" s="169"/>
      <c r="G11" s="169"/>
      <c r="H11" s="169"/>
      <c r="I11" s="174"/>
      <c r="J11" s="169"/>
      <c r="K11" s="175"/>
      <c r="L11" s="169"/>
      <c r="M11" s="169"/>
      <c r="N11" s="176">
        <f t="shared" si="0"/>
        <v>0</v>
      </c>
    </row>
    <row r="12" ht="24" customHeight="1" spans="1:14">
      <c r="A12" s="166">
        <v>6</v>
      </c>
      <c r="B12" s="167" t="s">
        <v>632</v>
      </c>
      <c r="C12" s="168"/>
      <c r="D12" s="169"/>
      <c r="E12" s="169"/>
      <c r="F12" s="169"/>
      <c r="G12" s="169"/>
      <c r="H12" s="169"/>
      <c r="I12" s="174" t="s">
        <v>903</v>
      </c>
      <c r="J12" s="169">
        <f t="shared" ref="J12:J17" si="1">IF(D12+E12+F12&lt;=0,D12+E12+F12,0)</f>
        <v>0</v>
      </c>
      <c r="K12" s="175"/>
      <c r="L12" s="169"/>
      <c r="M12" s="169"/>
      <c r="N12" s="176">
        <f>IF(I12="一般企业",0,ROUND(ABS(K12)-L12-M12,2))</f>
        <v>0</v>
      </c>
    </row>
    <row r="13" ht="24" customHeight="1" spans="1:14">
      <c r="A13" s="166">
        <v>7</v>
      </c>
      <c r="B13" s="167" t="s">
        <v>633</v>
      </c>
      <c r="C13" s="168"/>
      <c r="D13" s="169"/>
      <c r="E13" s="169"/>
      <c r="F13" s="169"/>
      <c r="G13" s="169"/>
      <c r="H13" s="169"/>
      <c r="I13" s="174" t="s">
        <v>903</v>
      </c>
      <c r="J13" s="169">
        <f t="shared" si="1"/>
        <v>0</v>
      </c>
      <c r="K13" s="175"/>
      <c r="L13" s="169"/>
      <c r="M13" s="169"/>
      <c r="N13" s="176">
        <f t="shared" si="0"/>
        <v>0</v>
      </c>
    </row>
    <row r="14" ht="24" customHeight="1" spans="1:14">
      <c r="A14" s="166">
        <v>8</v>
      </c>
      <c r="B14" s="167" t="s">
        <v>634</v>
      </c>
      <c r="C14" s="168"/>
      <c r="D14" s="169"/>
      <c r="E14" s="169"/>
      <c r="F14" s="169"/>
      <c r="G14" s="169"/>
      <c r="H14" s="169"/>
      <c r="I14" s="174" t="s">
        <v>903</v>
      </c>
      <c r="J14" s="169">
        <f t="shared" si="1"/>
        <v>0</v>
      </c>
      <c r="K14" s="175"/>
      <c r="L14" s="169"/>
      <c r="M14" s="169"/>
      <c r="N14" s="176">
        <f t="shared" si="0"/>
        <v>0</v>
      </c>
    </row>
    <row r="15" ht="24" customHeight="1" spans="1:14">
      <c r="A15" s="166">
        <v>9</v>
      </c>
      <c r="B15" s="167" t="s">
        <v>635</v>
      </c>
      <c r="C15" s="168"/>
      <c r="D15" s="169"/>
      <c r="E15" s="169"/>
      <c r="F15" s="169"/>
      <c r="G15" s="169"/>
      <c r="H15" s="169"/>
      <c r="I15" s="174" t="s">
        <v>903</v>
      </c>
      <c r="J15" s="169">
        <f t="shared" si="1"/>
        <v>0</v>
      </c>
      <c r="K15" s="175"/>
      <c r="L15" s="169"/>
      <c r="M15" s="169"/>
      <c r="N15" s="176">
        <f t="shared" si="0"/>
        <v>0</v>
      </c>
    </row>
    <row r="16" ht="24" customHeight="1" spans="1:14">
      <c r="A16" s="166">
        <v>10</v>
      </c>
      <c r="B16" s="167" t="s">
        <v>636</v>
      </c>
      <c r="C16" s="168"/>
      <c r="D16" s="169"/>
      <c r="E16" s="169"/>
      <c r="F16" s="169"/>
      <c r="G16" s="169"/>
      <c r="H16" s="169"/>
      <c r="I16" s="174" t="s">
        <v>903</v>
      </c>
      <c r="J16" s="169">
        <f t="shared" si="1"/>
        <v>0</v>
      </c>
      <c r="K16" s="175">
        <f>IF(J16&lt;=0,J16,0)</f>
        <v>0</v>
      </c>
      <c r="L16" s="169"/>
      <c r="M16" s="169"/>
      <c r="N16" s="176">
        <f t="shared" si="0"/>
        <v>0</v>
      </c>
    </row>
    <row r="17" ht="24" customHeight="1" spans="1:14">
      <c r="A17" s="166">
        <v>11</v>
      </c>
      <c r="B17" s="167" t="s">
        <v>904</v>
      </c>
      <c r="C17" s="168"/>
      <c r="D17" s="169">
        <f>'A100000 中华人民共和国企业所得税年度纳税申报表（A类）'!D23-'A100000 中华人民共和国企业所得税年度纳税申报表（A类）'!D24</f>
        <v>0</v>
      </c>
      <c r="E17" s="169"/>
      <c r="F17" s="169"/>
      <c r="G17" s="169"/>
      <c r="H17" s="169"/>
      <c r="I17" s="174" t="s">
        <v>903</v>
      </c>
      <c r="J17" s="169">
        <f t="shared" si="1"/>
        <v>0</v>
      </c>
      <c r="K17" s="175">
        <f>IF(J17&lt;=0,J17,0)</f>
        <v>0</v>
      </c>
      <c r="L17" s="169">
        <f>SUM(L7:L16)</f>
        <v>0</v>
      </c>
      <c r="M17" s="169">
        <f>SUM(M7:M16)</f>
        <v>0</v>
      </c>
      <c r="N17" s="176">
        <f>ABS(K17)</f>
        <v>0</v>
      </c>
    </row>
    <row r="18" ht="24" customHeight="1" spans="1:14">
      <c r="A18" s="170">
        <v>12</v>
      </c>
      <c r="B18" s="171" t="s">
        <v>905</v>
      </c>
      <c r="C18" s="171"/>
      <c r="D18" s="171"/>
      <c r="E18" s="171"/>
      <c r="F18" s="171"/>
      <c r="G18" s="171"/>
      <c r="H18" s="171"/>
      <c r="I18" s="171"/>
      <c r="J18" s="171"/>
      <c r="K18" s="171"/>
      <c r="L18" s="171"/>
      <c r="M18" s="171"/>
      <c r="N18" s="178">
        <f>SUM(N7:N17)</f>
        <v>0</v>
      </c>
    </row>
    <row r="20" ht="19.5" customHeight="1" spans="13:13">
      <c r="M20" s="179"/>
    </row>
    <row r="22" spans="13:13">
      <c r="M22" s="158"/>
    </row>
    <row r="23" ht="16.5" customHeight="1"/>
    <row r="24" ht="16.5" customHeight="1"/>
  </sheetData>
  <mergeCells count="13">
    <mergeCell ref="A2:N2"/>
    <mergeCell ref="F4:H4"/>
    <mergeCell ref="L4:M4"/>
    <mergeCell ref="B18:M18"/>
    <mergeCell ref="A4:A6"/>
    <mergeCell ref="B4:B6"/>
    <mergeCell ref="C4:C5"/>
    <mergeCell ref="D4:D5"/>
    <mergeCell ref="E4:E5"/>
    <mergeCell ref="I4:I5"/>
    <mergeCell ref="J4:J5"/>
    <mergeCell ref="K4:K5"/>
    <mergeCell ref="N4:N5"/>
  </mergeCells>
  <dataValidations count="1">
    <dataValidation type="list" allowBlank="1" showInputMessage="1" showErrorMessage="1" sqref="I7:I8 I9:I11 I12:I17">
      <formula1>#REF!</formula1>
    </dataValidation>
  </dataValidations>
  <printOptions horizontalCentered="1"/>
  <pageMargins left="0.554861111111111" right="0.554861111111111" top="0.802777777777778" bottom="0.802777777777778" header="0.5" footer="0.302777777777778"/>
  <pageSetup paperSize="9" scale="90" orientation="landscape"/>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D44"/>
  <sheetViews>
    <sheetView workbookViewId="0">
      <selection activeCell="E39" sqref="E39"/>
    </sheetView>
  </sheetViews>
  <sheetFormatPr defaultColWidth="9" defaultRowHeight="13.5" outlineLevelCol="3"/>
  <cols>
    <col min="1" max="1" width="7.5" customWidth="1"/>
    <col min="2" max="2" width="69.375" customWidth="1"/>
    <col min="3" max="3" width="17.75" customWidth="1"/>
  </cols>
  <sheetData>
    <row r="1" spans="1:1">
      <c r="A1" s="1"/>
    </row>
    <row r="2" ht="26.1" customHeight="1" spans="1:3">
      <c r="A2" s="2" t="s">
        <v>906</v>
      </c>
      <c r="B2" s="2"/>
      <c r="C2" s="2"/>
    </row>
    <row r="3" ht="12" customHeight="1" spans="1:3">
      <c r="A3" s="44"/>
      <c r="B3" s="44"/>
      <c r="C3" s="44"/>
    </row>
    <row r="4" ht="21" customHeight="1" spans="1:3">
      <c r="A4" s="8" t="s">
        <v>255</v>
      </c>
      <c r="B4" s="9" t="s">
        <v>907</v>
      </c>
      <c r="C4" s="10" t="s">
        <v>258</v>
      </c>
    </row>
    <row r="5" ht="18.95" customHeight="1" spans="1:3">
      <c r="A5" s="14">
        <v>1</v>
      </c>
      <c r="B5" s="28" t="s">
        <v>908</v>
      </c>
      <c r="C5" s="41">
        <f>C6+C7+SUM(C13:C20)</f>
        <v>0</v>
      </c>
    </row>
    <row r="6" ht="18.95" customHeight="1" spans="1:3">
      <c r="A6" s="14">
        <v>2</v>
      </c>
      <c r="B6" s="28" t="s">
        <v>909</v>
      </c>
      <c r="C6" s="41"/>
    </row>
    <row r="7" ht="27" customHeight="1" spans="1:4">
      <c r="A7" s="14">
        <v>3</v>
      </c>
      <c r="B7" s="28" t="s">
        <v>910</v>
      </c>
      <c r="C7" s="41">
        <f>C8+C9+C10+C11+C12</f>
        <v>0</v>
      </c>
      <c r="D7" s="158"/>
    </row>
    <row r="8" ht="27" customHeight="1" spans="1:3">
      <c r="A8" s="14">
        <v>4</v>
      </c>
      <c r="B8" s="28" t="s">
        <v>911</v>
      </c>
      <c r="C8" s="41">
        <f>A107011符合条件的居民企业之间的股息、红利等权益性投资收!R15</f>
        <v>0</v>
      </c>
    </row>
    <row r="9" ht="27" customHeight="1" spans="1:3">
      <c r="A9" s="14">
        <v>5</v>
      </c>
      <c r="B9" s="28" t="s">
        <v>912</v>
      </c>
      <c r="C9" s="41">
        <f>A107011符合条件的居民企业之间的股息、红利等权益性投资收!R16</f>
        <v>0</v>
      </c>
    </row>
    <row r="10" ht="27" customHeight="1" spans="1:3">
      <c r="A10" s="14">
        <v>6</v>
      </c>
      <c r="B10" s="28" t="s">
        <v>913</v>
      </c>
      <c r="C10" s="41">
        <f>A107011符合条件的居民企业之间的股息、红利等权益性投资收!R17</f>
        <v>0</v>
      </c>
    </row>
    <row r="11" ht="27" customHeight="1" spans="1:3">
      <c r="A11" s="14">
        <v>7</v>
      </c>
      <c r="B11" s="28" t="s">
        <v>914</v>
      </c>
      <c r="C11" s="41">
        <f>A107011符合条件的居民企业之间的股息、红利等权益性投资收!R18</f>
        <v>0</v>
      </c>
    </row>
    <row r="12" ht="27" customHeight="1" spans="1:3">
      <c r="A12" s="14">
        <v>8</v>
      </c>
      <c r="B12" s="28" t="s">
        <v>915</v>
      </c>
      <c r="C12" s="41">
        <f>A107011符合条件的居民企业之间的股息、红利等权益性投资收!R19</f>
        <v>0</v>
      </c>
    </row>
    <row r="13" ht="18" customHeight="1" spans="1:3">
      <c r="A13" s="14">
        <v>9</v>
      </c>
      <c r="B13" s="32" t="s">
        <v>916</v>
      </c>
      <c r="C13" s="41"/>
    </row>
    <row r="14" ht="21.95" customHeight="1" spans="1:3">
      <c r="A14" s="14">
        <v>10</v>
      </c>
      <c r="B14" s="32" t="s">
        <v>917</v>
      </c>
      <c r="C14" s="41"/>
    </row>
    <row r="15" ht="21.95" customHeight="1" spans="1:3">
      <c r="A15" s="14">
        <v>11</v>
      </c>
      <c r="B15" s="32" t="s">
        <v>918</v>
      </c>
      <c r="C15" s="41"/>
    </row>
    <row r="16" ht="21.95" customHeight="1" spans="1:3">
      <c r="A16" s="14">
        <v>12</v>
      </c>
      <c r="B16" s="32" t="s">
        <v>919</v>
      </c>
      <c r="C16" s="41"/>
    </row>
    <row r="17" ht="26.1" customHeight="1" spans="1:3">
      <c r="A17" s="14">
        <v>13</v>
      </c>
      <c r="B17" s="159" t="s">
        <v>920</v>
      </c>
      <c r="C17" s="41"/>
    </row>
    <row r="18" ht="21" customHeight="1" spans="1:3">
      <c r="A18" s="14">
        <v>14</v>
      </c>
      <c r="B18" s="32" t="s">
        <v>921</v>
      </c>
      <c r="C18" s="41"/>
    </row>
    <row r="19" ht="21" customHeight="1" spans="1:3">
      <c r="A19" s="14">
        <v>15</v>
      </c>
      <c r="B19" s="32" t="s">
        <v>922</v>
      </c>
      <c r="C19" s="41"/>
    </row>
    <row r="20" ht="21" customHeight="1" spans="1:3">
      <c r="A20" s="127">
        <v>16</v>
      </c>
      <c r="B20" s="150" t="s">
        <v>923</v>
      </c>
      <c r="C20" s="41">
        <f>C21+C22</f>
        <v>0</v>
      </c>
    </row>
    <row r="21" ht="21" customHeight="1" spans="1:3">
      <c r="A21" s="127">
        <v>16.1</v>
      </c>
      <c r="B21" s="150" t="s">
        <v>924</v>
      </c>
      <c r="C21" s="41"/>
    </row>
    <row r="22" ht="21" customHeight="1" spans="1:3">
      <c r="A22" s="127">
        <v>16.2</v>
      </c>
      <c r="B22" s="150" t="s">
        <v>925</v>
      </c>
      <c r="C22" s="41"/>
    </row>
    <row r="23" ht="21" customHeight="1" spans="1:3">
      <c r="A23" s="14">
        <v>17</v>
      </c>
      <c r="B23" s="28" t="s">
        <v>926</v>
      </c>
      <c r="C23" s="41">
        <f>C24+C25+C29+C30</f>
        <v>0</v>
      </c>
    </row>
    <row r="24" ht="21" customHeight="1" spans="1:3">
      <c r="A24" s="14">
        <v>18</v>
      </c>
      <c r="B24" s="32" t="s">
        <v>927</v>
      </c>
      <c r="C24" s="41"/>
    </row>
    <row r="25" ht="21" customHeight="1" spans="1:3">
      <c r="A25" s="14">
        <v>19</v>
      </c>
      <c r="B25" s="32" t="s">
        <v>928</v>
      </c>
      <c r="C25" s="41">
        <f>C26+C27+C28</f>
        <v>0</v>
      </c>
    </row>
    <row r="26" ht="21" customHeight="1" spans="1:3">
      <c r="A26" s="14">
        <v>20</v>
      </c>
      <c r="B26" s="32" t="s">
        <v>929</v>
      </c>
      <c r="C26" s="41"/>
    </row>
    <row r="27" ht="21" customHeight="1" spans="1:3">
      <c r="A27" s="14">
        <v>21</v>
      </c>
      <c r="B27" s="32" t="s">
        <v>930</v>
      </c>
      <c r="C27" s="41"/>
    </row>
    <row r="28" ht="27.95" customHeight="1" spans="1:3">
      <c r="A28" s="14">
        <v>22</v>
      </c>
      <c r="B28" s="159" t="s">
        <v>931</v>
      </c>
      <c r="C28" s="41"/>
    </row>
    <row r="29" ht="18" customHeight="1" spans="1:3">
      <c r="A29" s="14">
        <v>23</v>
      </c>
      <c r="B29" s="32" t="s">
        <v>932</v>
      </c>
      <c r="C29" s="41"/>
    </row>
    <row r="30" ht="18" customHeight="1" spans="1:3">
      <c r="A30" s="14">
        <v>24</v>
      </c>
      <c r="B30" s="32" t="s">
        <v>933</v>
      </c>
      <c r="C30" s="160">
        <f>C31+C32</f>
        <v>0</v>
      </c>
    </row>
    <row r="31" ht="18" customHeight="1" spans="1:3">
      <c r="A31" s="14">
        <v>24.1</v>
      </c>
      <c r="B31" s="30" t="s">
        <v>934</v>
      </c>
      <c r="C31" s="160"/>
    </row>
    <row r="32" ht="18" customHeight="1" spans="1:3">
      <c r="A32" s="14">
        <v>24.2</v>
      </c>
      <c r="B32" s="30" t="s">
        <v>935</v>
      </c>
      <c r="C32" s="160"/>
    </row>
    <row r="33" ht="18" customHeight="1" spans="1:3">
      <c r="A33" s="14">
        <v>25</v>
      </c>
      <c r="B33" s="28" t="s">
        <v>936</v>
      </c>
      <c r="C33" s="41">
        <f>SUM(C34:C36)+C39+C40</f>
        <v>0</v>
      </c>
    </row>
    <row r="34" ht="27" customHeight="1" spans="1:3">
      <c r="A34" s="14">
        <v>26</v>
      </c>
      <c r="B34" s="32" t="s">
        <v>937</v>
      </c>
      <c r="C34" s="41"/>
    </row>
    <row r="35" ht="30" customHeight="1" spans="1:3">
      <c r="A35" s="14">
        <v>27</v>
      </c>
      <c r="B35" s="161" t="s">
        <v>938</v>
      </c>
      <c r="C35" s="41"/>
    </row>
    <row r="36" ht="27" customHeight="1" spans="1:3">
      <c r="A36" s="127">
        <v>28</v>
      </c>
      <c r="B36" s="150" t="s">
        <v>939</v>
      </c>
      <c r="C36" s="150"/>
    </row>
    <row r="37" ht="18" customHeight="1" spans="1:3">
      <c r="A37" s="127">
        <v>28.1</v>
      </c>
      <c r="B37" s="150" t="s">
        <v>940</v>
      </c>
      <c r="C37" s="150"/>
    </row>
    <row r="38" ht="15" customHeight="1" spans="1:3">
      <c r="A38" s="127">
        <v>28.2</v>
      </c>
      <c r="B38" s="150" t="s">
        <v>941</v>
      </c>
      <c r="C38" s="150"/>
    </row>
    <row r="39" ht="18" customHeight="1" spans="1:3">
      <c r="A39" s="127">
        <v>29</v>
      </c>
      <c r="B39" s="150" t="s">
        <v>942</v>
      </c>
      <c r="C39" s="150"/>
    </row>
    <row r="40" spans="1:3">
      <c r="A40" s="127">
        <v>30</v>
      </c>
      <c r="B40" s="150" t="s">
        <v>943</v>
      </c>
      <c r="C40" s="162">
        <f>C41+C42+C43</f>
        <v>0</v>
      </c>
    </row>
    <row r="41" spans="1:3">
      <c r="A41" s="127">
        <v>30.1</v>
      </c>
      <c r="B41" s="150" t="s">
        <v>944</v>
      </c>
      <c r="C41" s="150"/>
    </row>
    <row r="42" spans="1:3">
      <c r="A42" s="127">
        <v>30.2</v>
      </c>
      <c r="B42" s="150" t="s">
        <v>945</v>
      </c>
      <c r="C42" s="150"/>
    </row>
    <row r="43" spans="1:3">
      <c r="A43" s="127">
        <v>30.3</v>
      </c>
      <c r="B43" s="150" t="s">
        <v>946</v>
      </c>
      <c r="C43" s="150"/>
    </row>
    <row r="44" spans="1:3">
      <c r="A44" s="127">
        <v>31</v>
      </c>
      <c r="B44" s="150" t="s">
        <v>947</v>
      </c>
      <c r="C44" s="163">
        <f>C5+C23+C33</f>
        <v>0</v>
      </c>
    </row>
  </sheetData>
  <mergeCells count="1">
    <mergeCell ref="A2:C2"/>
  </mergeCells>
  <printOptions horizontalCentered="1"/>
  <pageMargins left="0.748031496062992" right="0.47244094488189" top="0.590551181102362" bottom="0.393700787401575" header="0.31496062992126" footer="0.31496062992126"/>
  <pageSetup paperSize="9" scale="95" orientation="portrait"/>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T19"/>
  <sheetViews>
    <sheetView workbookViewId="0">
      <selection activeCell="T27" sqref="T27"/>
    </sheetView>
  </sheetViews>
  <sheetFormatPr defaultColWidth="9" defaultRowHeight="13.5"/>
  <cols>
    <col min="1" max="1" width="3.75" customWidth="1"/>
    <col min="2" max="2" width="10.125" customWidth="1"/>
    <col min="3" max="3" width="11.25" customWidth="1"/>
    <col min="4" max="4" width="10" customWidth="1"/>
    <col min="6" max="6" width="5" customWidth="1"/>
    <col min="11" max="11" width="9.75" customWidth="1"/>
    <col min="12" max="12" width="7.5" customWidth="1"/>
    <col min="13" max="13" width="6.125" customWidth="1"/>
    <col min="14" max="15" width="8.5" customWidth="1"/>
    <col min="16" max="16" width="10.625" customWidth="1"/>
    <col min="17" max="17" width="10.375" customWidth="1"/>
    <col min="18" max="18" width="11" customWidth="1"/>
  </cols>
  <sheetData>
    <row r="1" spans="1:1">
      <c r="A1" s="1" t="s">
        <v>948</v>
      </c>
    </row>
    <row r="2" ht="23.1" customHeight="1" spans="1:18">
      <c r="A2" s="2" t="s">
        <v>949</v>
      </c>
      <c r="B2" s="2"/>
      <c r="C2" s="2"/>
      <c r="D2" s="2"/>
      <c r="E2" s="2"/>
      <c r="F2" s="2"/>
      <c r="G2" s="2"/>
      <c r="H2" s="2"/>
      <c r="I2" s="2"/>
      <c r="J2" s="2"/>
      <c r="K2" s="2"/>
      <c r="L2" s="2"/>
      <c r="M2" s="2"/>
      <c r="N2" s="2"/>
      <c r="O2" s="2"/>
      <c r="P2" s="2"/>
      <c r="Q2" s="2"/>
      <c r="R2" s="2"/>
    </row>
    <row r="3" ht="14.1" customHeight="1" spans="1:18">
      <c r="A3" s="43"/>
      <c r="B3" s="43"/>
      <c r="C3" s="43"/>
      <c r="D3" s="43"/>
      <c r="E3" s="43"/>
      <c r="F3" s="43"/>
      <c r="G3" s="43"/>
      <c r="H3" s="43"/>
      <c r="I3" s="43"/>
      <c r="J3" s="43"/>
      <c r="K3" s="43"/>
      <c r="L3" s="43"/>
      <c r="M3" s="43"/>
      <c r="N3" s="43"/>
      <c r="O3" s="43"/>
      <c r="P3" s="43"/>
      <c r="Q3" s="43"/>
      <c r="R3" s="43"/>
    </row>
    <row r="4" ht="36" customHeight="1" spans="1:18">
      <c r="A4" s="45" t="s">
        <v>255</v>
      </c>
      <c r="B4" s="46" t="s">
        <v>950</v>
      </c>
      <c r="C4" s="46" t="s">
        <v>951</v>
      </c>
      <c r="D4" s="46" t="s">
        <v>952</v>
      </c>
      <c r="E4" s="46" t="s">
        <v>953</v>
      </c>
      <c r="F4" s="46" t="s">
        <v>954</v>
      </c>
      <c r="G4" s="46" t="s">
        <v>955</v>
      </c>
      <c r="H4" s="46"/>
      <c r="I4" s="46" t="s">
        <v>956</v>
      </c>
      <c r="J4" s="46"/>
      <c r="K4" s="46"/>
      <c r="L4" s="46" t="s">
        <v>957</v>
      </c>
      <c r="M4" s="46"/>
      <c r="N4" s="46"/>
      <c r="O4" s="46"/>
      <c r="P4" s="46"/>
      <c r="Q4" s="46"/>
      <c r="R4" s="79" t="s">
        <v>958</v>
      </c>
    </row>
    <row r="5" ht="80.25" customHeight="1" spans="1:18">
      <c r="A5" s="47"/>
      <c r="B5" s="48"/>
      <c r="C5" s="48"/>
      <c r="D5" s="48"/>
      <c r="E5" s="48"/>
      <c r="F5" s="48"/>
      <c r="G5" s="48" t="s">
        <v>959</v>
      </c>
      <c r="H5" s="48" t="s">
        <v>960</v>
      </c>
      <c r="I5" s="48" t="s">
        <v>961</v>
      </c>
      <c r="J5" s="48" t="s">
        <v>962</v>
      </c>
      <c r="K5" s="48" t="s">
        <v>963</v>
      </c>
      <c r="L5" s="48" t="s">
        <v>964</v>
      </c>
      <c r="M5" s="48" t="s">
        <v>965</v>
      </c>
      <c r="N5" s="48" t="s">
        <v>966</v>
      </c>
      <c r="O5" s="48" t="s">
        <v>967</v>
      </c>
      <c r="P5" s="48" t="s">
        <v>968</v>
      </c>
      <c r="Q5" s="48" t="s">
        <v>963</v>
      </c>
      <c r="R5" s="56"/>
    </row>
    <row r="6" ht="32.1" customHeight="1" spans="1:20">
      <c r="A6" s="47"/>
      <c r="B6" s="48">
        <v>1</v>
      </c>
      <c r="C6" s="48">
        <v>2</v>
      </c>
      <c r="D6" s="48">
        <v>3</v>
      </c>
      <c r="E6" s="48">
        <v>4</v>
      </c>
      <c r="F6" s="48">
        <v>5</v>
      </c>
      <c r="G6" s="48">
        <v>6</v>
      </c>
      <c r="H6" s="48">
        <v>7</v>
      </c>
      <c r="I6" s="48">
        <v>8</v>
      </c>
      <c r="J6" s="48">
        <v>9</v>
      </c>
      <c r="K6" s="48" t="s">
        <v>969</v>
      </c>
      <c r="L6" s="48">
        <v>11</v>
      </c>
      <c r="M6" s="48">
        <v>12</v>
      </c>
      <c r="N6" s="48" t="s">
        <v>970</v>
      </c>
      <c r="O6" s="48" t="s">
        <v>971</v>
      </c>
      <c r="P6" s="48">
        <v>15</v>
      </c>
      <c r="Q6" s="48" t="s">
        <v>972</v>
      </c>
      <c r="R6" s="56" t="s">
        <v>973</v>
      </c>
      <c r="T6" s="156"/>
    </row>
    <row r="7" ht="24" customHeight="1" spans="1:18">
      <c r="A7" s="49">
        <v>1</v>
      </c>
      <c r="B7" s="18"/>
      <c r="C7" s="18"/>
      <c r="D7" s="151"/>
      <c r="E7" s="18"/>
      <c r="F7" s="152"/>
      <c r="G7" s="18"/>
      <c r="H7" s="18"/>
      <c r="I7" s="18"/>
      <c r="J7" s="18"/>
      <c r="K7" s="18">
        <f>MIN(I7,J7)</f>
        <v>0</v>
      </c>
      <c r="L7" s="18"/>
      <c r="M7" s="18"/>
      <c r="N7" s="18">
        <f>ROUND(E7*M7,2)</f>
        <v>0</v>
      </c>
      <c r="O7" s="18">
        <f>L7-N7</f>
        <v>0</v>
      </c>
      <c r="P7" s="18"/>
      <c r="Q7" s="18">
        <f>MIN(O7,P7)</f>
        <v>0</v>
      </c>
      <c r="R7" s="57">
        <f>H7+K7+Q7</f>
        <v>0</v>
      </c>
    </row>
    <row r="8" ht="24" customHeight="1" spans="1:18">
      <c r="A8" s="49">
        <v>2</v>
      </c>
      <c r="B8" s="18"/>
      <c r="C8" s="18"/>
      <c r="D8" s="151"/>
      <c r="E8" s="18"/>
      <c r="F8" s="152"/>
      <c r="G8" s="18"/>
      <c r="H8" s="18"/>
      <c r="I8" s="18"/>
      <c r="J8" s="18"/>
      <c r="K8" s="18">
        <f t="shared" ref="K8:K13" si="0">MIN(I8,J8)</f>
        <v>0</v>
      </c>
      <c r="L8" s="18"/>
      <c r="M8" s="18"/>
      <c r="N8" s="18">
        <f t="shared" ref="N8:N13" si="1">ROUND(E8*M8,2)</f>
        <v>0</v>
      </c>
      <c r="O8" s="18">
        <f t="shared" ref="O8:O13" si="2">L8-N8</f>
        <v>0</v>
      </c>
      <c r="P8" s="18"/>
      <c r="Q8" s="18">
        <f t="shared" ref="Q8:Q13" si="3">MIN(O8,P8)</f>
        <v>0</v>
      </c>
      <c r="R8" s="57">
        <f t="shared" ref="R8:R13" si="4">H8+K8+Q8</f>
        <v>0</v>
      </c>
    </row>
    <row r="9" ht="24" customHeight="1" spans="1:18">
      <c r="A9" s="49">
        <v>3</v>
      </c>
      <c r="B9" s="18"/>
      <c r="C9" s="18"/>
      <c r="D9" s="151"/>
      <c r="E9" s="18"/>
      <c r="F9" s="152"/>
      <c r="G9" s="18"/>
      <c r="H9" s="18"/>
      <c r="I9" s="18"/>
      <c r="J9" s="18"/>
      <c r="K9" s="18">
        <f t="shared" si="0"/>
        <v>0</v>
      </c>
      <c r="L9" s="18"/>
      <c r="M9" s="18"/>
      <c r="N9" s="18">
        <f t="shared" si="1"/>
        <v>0</v>
      </c>
      <c r="O9" s="18">
        <f t="shared" si="2"/>
        <v>0</v>
      </c>
      <c r="P9" s="18"/>
      <c r="Q9" s="18">
        <f t="shared" si="3"/>
        <v>0</v>
      </c>
      <c r="R9" s="57">
        <f t="shared" si="4"/>
        <v>0</v>
      </c>
    </row>
    <row r="10" ht="24" customHeight="1" spans="1:18">
      <c r="A10" s="49">
        <v>4</v>
      </c>
      <c r="B10" s="18"/>
      <c r="C10" s="18"/>
      <c r="D10" s="151"/>
      <c r="E10" s="18"/>
      <c r="F10" s="152"/>
      <c r="G10" s="18"/>
      <c r="H10" s="18"/>
      <c r="I10" s="18"/>
      <c r="J10" s="18"/>
      <c r="K10" s="18">
        <f t="shared" si="0"/>
        <v>0</v>
      </c>
      <c r="L10" s="18"/>
      <c r="M10" s="18"/>
      <c r="N10" s="18">
        <f t="shared" si="1"/>
        <v>0</v>
      </c>
      <c r="O10" s="18">
        <f t="shared" si="2"/>
        <v>0</v>
      </c>
      <c r="P10" s="18"/>
      <c r="Q10" s="18">
        <f t="shared" si="3"/>
        <v>0</v>
      </c>
      <c r="R10" s="57">
        <f t="shared" si="4"/>
        <v>0</v>
      </c>
    </row>
    <row r="11" ht="24" customHeight="1" spans="1:18">
      <c r="A11" s="49">
        <v>5</v>
      </c>
      <c r="B11" s="18"/>
      <c r="C11" s="18"/>
      <c r="D11" s="151"/>
      <c r="E11" s="18"/>
      <c r="F11" s="152"/>
      <c r="G11" s="18"/>
      <c r="H11" s="18"/>
      <c r="I11" s="18"/>
      <c r="J11" s="18"/>
      <c r="K11" s="18">
        <f t="shared" si="0"/>
        <v>0</v>
      </c>
      <c r="L11" s="18"/>
      <c r="M11" s="18"/>
      <c r="N11" s="18">
        <f t="shared" si="1"/>
        <v>0</v>
      </c>
      <c r="O11" s="18">
        <f t="shared" si="2"/>
        <v>0</v>
      </c>
      <c r="P11" s="18"/>
      <c r="Q11" s="18">
        <f t="shared" si="3"/>
        <v>0</v>
      </c>
      <c r="R11" s="57">
        <f t="shared" si="4"/>
        <v>0</v>
      </c>
    </row>
    <row r="12" ht="24" customHeight="1" spans="1:18">
      <c r="A12" s="49">
        <v>6</v>
      </c>
      <c r="B12" s="18"/>
      <c r="C12" s="18"/>
      <c r="D12" s="151"/>
      <c r="E12" s="18"/>
      <c r="F12" s="152"/>
      <c r="G12" s="18"/>
      <c r="H12" s="18"/>
      <c r="I12" s="18"/>
      <c r="J12" s="18"/>
      <c r="K12" s="18">
        <f t="shared" si="0"/>
        <v>0</v>
      </c>
      <c r="L12" s="18"/>
      <c r="M12" s="18"/>
      <c r="N12" s="18">
        <f t="shared" si="1"/>
        <v>0</v>
      </c>
      <c r="O12" s="18">
        <f t="shared" si="2"/>
        <v>0</v>
      </c>
      <c r="P12" s="18"/>
      <c r="Q12" s="18">
        <f t="shared" si="3"/>
        <v>0</v>
      </c>
      <c r="R12" s="57">
        <f t="shared" si="4"/>
        <v>0</v>
      </c>
    </row>
    <row r="13" ht="24" customHeight="1" spans="1:18">
      <c r="A13" s="49">
        <v>7</v>
      </c>
      <c r="B13" s="18"/>
      <c r="C13" s="18"/>
      <c r="D13" s="151"/>
      <c r="E13" s="18"/>
      <c r="F13" s="152"/>
      <c r="G13" s="18"/>
      <c r="H13" s="18"/>
      <c r="I13" s="18"/>
      <c r="J13" s="18"/>
      <c r="K13" s="18">
        <f t="shared" si="0"/>
        <v>0</v>
      </c>
      <c r="L13" s="18"/>
      <c r="M13" s="18"/>
      <c r="N13" s="18">
        <f t="shared" si="1"/>
        <v>0</v>
      </c>
      <c r="O13" s="18">
        <f t="shared" si="2"/>
        <v>0</v>
      </c>
      <c r="P13" s="18"/>
      <c r="Q13" s="18">
        <f t="shared" si="3"/>
        <v>0</v>
      </c>
      <c r="R13" s="57">
        <f t="shared" si="4"/>
        <v>0</v>
      </c>
    </row>
    <row r="14" ht="26.1" customHeight="1" spans="1:18">
      <c r="A14" s="49">
        <v>8</v>
      </c>
      <c r="B14" s="50" t="s">
        <v>958</v>
      </c>
      <c r="C14" s="50"/>
      <c r="D14" s="50"/>
      <c r="E14" s="50"/>
      <c r="F14" s="50"/>
      <c r="G14" s="50"/>
      <c r="H14" s="50"/>
      <c r="I14" s="50"/>
      <c r="J14" s="50"/>
      <c r="K14" s="50"/>
      <c r="L14" s="50"/>
      <c r="M14" s="50"/>
      <c r="N14" s="50"/>
      <c r="O14" s="50"/>
      <c r="P14" s="50"/>
      <c r="Q14" s="50"/>
      <c r="R14" s="57">
        <f>SUM(R7:R13)</f>
        <v>0</v>
      </c>
    </row>
    <row r="15" ht="26.1" customHeight="1" spans="1:18">
      <c r="A15" s="49">
        <v>9</v>
      </c>
      <c r="B15" s="50" t="s">
        <v>974</v>
      </c>
      <c r="C15" s="50"/>
      <c r="D15" s="50"/>
      <c r="E15" s="50"/>
      <c r="F15" s="50"/>
      <c r="G15" s="50"/>
      <c r="H15" s="50"/>
      <c r="I15" s="50"/>
      <c r="J15" s="50"/>
      <c r="K15" s="50"/>
      <c r="L15" s="50"/>
      <c r="M15" s="50"/>
      <c r="N15" s="50"/>
      <c r="O15" s="50"/>
      <c r="P15" s="50"/>
      <c r="Q15" s="50"/>
      <c r="R15" s="57">
        <f>SUMIF($D$7:$D$13,$T7,$R$7:$R$13)+SUMIF($D$7:$D$13,$T8,$R$7:$R$13)</f>
        <v>0</v>
      </c>
    </row>
    <row r="16" ht="26.1" customHeight="1" spans="1:18">
      <c r="A16" s="49">
        <v>10</v>
      </c>
      <c r="B16" s="153" t="s">
        <v>975</v>
      </c>
      <c r="C16" s="154"/>
      <c r="D16" s="154"/>
      <c r="E16" s="154"/>
      <c r="F16" s="154"/>
      <c r="G16" s="154"/>
      <c r="H16" s="154"/>
      <c r="I16" s="154"/>
      <c r="J16" s="154"/>
      <c r="K16" s="154"/>
      <c r="L16" s="154"/>
      <c r="M16" s="154"/>
      <c r="N16" s="154"/>
      <c r="O16" s="154"/>
      <c r="P16" s="154"/>
      <c r="Q16" s="157"/>
      <c r="R16" s="57">
        <f>SUMIF($D$7:$D$13,$T9,$R$7:$R$13)</f>
        <v>0</v>
      </c>
    </row>
    <row r="17" ht="26.1" customHeight="1" spans="1:18">
      <c r="A17" s="49">
        <v>11</v>
      </c>
      <c r="B17" s="153" t="s">
        <v>976</v>
      </c>
      <c r="C17" s="154"/>
      <c r="D17" s="154"/>
      <c r="E17" s="154"/>
      <c r="F17" s="154"/>
      <c r="G17" s="154"/>
      <c r="H17" s="154"/>
      <c r="I17" s="154"/>
      <c r="J17" s="154"/>
      <c r="K17" s="154"/>
      <c r="L17" s="154"/>
      <c r="M17" s="154"/>
      <c r="N17" s="154"/>
      <c r="O17" s="154"/>
      <c r="P17" s="154"/>
      <c r="Q17" s="157"/>
      <c r="R17" s="57">
        <f>SUMIF($D$7:$D$13,$T10,$R$7:$R$13)</f>
        <v>0</v>
      </c>
    </row>
    <row r="18" ht="26.1" customHeight="1" spans="1:18">
      <c r="A18" s="49">
        <v>12</v>
      </c>
      <c r="B18" s="153" t="s">
        <v>977</v>
      </c>
      <c r="C18" s="154"/>
      <c r="D18" s="154"/>
      <c r="E18" s="154"/>
      <c r="F18" s="154"/>
      <c r="G18" s="154"/>
      <c r="H18" s="154"/>
      <c r="I18" s="154"/>
      <c r="J18" s="154"/>
      <c r="K18" s="154"/>
      <c r="L18" s="154"/>
      <c r="M18" s="154"/>
      <c r="N18" s="154"/>
      <c r="O18" s="154"/>
      <c r="P18" s="154"/>
      <c r="Q18" s="157"/>
      <c r="R18" s="57">
        <f>SUMIF($D$7:$D$13,$T11,$R$7:$R$13)</f>
        <v>0</v>
      </c>
    </row>
    <row r="19" ht="26.1" customHeight="1" spans="1:18">
      <c r="A19" s="51">
        <v>13</v>
      </c>
      <c r="B19" s="155" t="s">
        <v>978</v>
      </c>
      <c r="C19" s="155"/>
      <c r="D19" s="155"/>
      <c r="E19" s="155"/>
      <c r="F19" s="155"/>
      <c r="G19" s="155"/>
      <c r="H19" s="155"/>
      <c r="I19" s="155"/>
      <c r="J19" s="155"/>
      <c r="K19" s="155"/>
      <c r="L19" s="155"/>
      <c r="M19" s="155"/>
      <c r="N19" s="155"/>
      <c r="O19" s="155"/>
      <c r="P19" s="155"/>
      <c r="Q19" s="155"/>
      <c r="R19" s="58">
        <f>SUMIF($D$7:$D$13,$T12,$R$7:$R$13)</f>
        <v>0</v>
      </c>
    </row>
  </sheetData>
  <mergeCells count="17">
    <mergeCell ref="A2:R2"/>
    <mergeCell ref="G4:H4"/>
    <mergeCell ref="I4:K4"/>
    <mergeCell ref="L4:Q4"/>
    <mergeCell ref="B14:Q14"/>
    <mergeCell ref="B15:Q15"/>
    <mergeCell ref="B16:Q16"/>
    <mergeCell ref="B17:Q17"/>
    <mergeCell ref="B18:Q18"/>
    <mergeCell ref="B19:Q19"/>
    <mergeCell ref="A4:A6"/>
    <mergeCell ref="B4:B5"/>
    <mergeCell ref="C4:C5"/>
    <mergeCell ref="D4:D5"/>
    <mergeCell ref="E4:E5"/>
    <mergeCell ref="F4:F5"/>
    <mergeCell ref="R4:R5"/>
  </mergeCells>
  <dataValidations count="1">
    <dataValidation type="list" allowBlank="1" showInputMessage="1" showErrorMessage="1" sqref="D7:D13">
      <formula1>$T$7:$T$12</formula1>
    </dataValidation>
  </dataValidations>
  <printOptions horizontalCentered="1"/>
  <pageMargins left="0.551181102362205" right="0.354330708661417" top="0.984251968503937" bottom="0.78740157480315" header="0.511811023622047" footer="0.511811023622047"/>
  <pageSetup paperSize="9" scale="89" fitToHeight="0" orientation="landscape"/>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C59"/>
  <sheetViews>
    <sheetView topLeftCell="A43" workbookViewId="0">
      <selection activeCell="C59" sqref="C59"/>
    </sheetView>
  </sheetViews>
  <sheetFormatPr defaultColWidth="9" defaultRowHeight="13.5" outlineLevelCol="2"/>
  <cols>
    <col min="1" max="1" width="6.5" customWidth="1"/>
    <col min="2" max="2" width="59.75" customWidth="1"/>
    <col min="3" max="3" width="19.625" customWidth="1"/>
  </cols>
  <sheetData>
    <row r="1" spans="1:1">
      <c r="A1" s="1"/>
    </row>
    <row r="2" ht="30" customHeight="1" spans="1:3">
      <c r="A2" s="2" t="s">
        <v>979</v>
      </c>
      <c r="B2" s="2"/>
      <c r="C2" s="2"/>
    </row>
    <row r="3" ht="15" customHeight="1" spans="1:3">
      <c r="A3" s="44"/>
      <c r="B3" s="44"/>
      <c r="C3" s="44"/>
    </row>
    <row r="4" ht="30" customHeight="1" spans="1:3">
      <c r="A4" s="102" t="s">
        <v>255</v>
      </c>
      <c r="B4" s="103" t="s">
        <v>907</v>
      </c>
      <c r="C4" s="109" t="s">
        <v>980</v>
      </c>
    </row>
    <row r="5" ht="23.1" customHeight="1" spans="1:3">
      <c r="A5" s="14">
        <v>1</v>
      </c>
      <c r="B5" s="28" t="s">
        <v>981</v>
      </c>
      <c r="C5" s="41"/>
    </row>
    <row r="6" ht="21" customHeight="1" spans="1:3">
      <c r="A6" s="14">
        <v>2</v>
      </c>
      <c r="B6" s="28" t="s">
        <v>982</v>
      </c>
      <c r="C6" s="41">
        <f>C7+C11+C20+C23+C27+C38</f>
        <v>0</v>
      </c>
    </row>
    <row r="7" ht="18.95" customHeight="1" spans="1:3">
      <c r="A7" s="14">
        <v>3</v>
      </c>
      <c r="B7" s="30" t="s">
        <v>983</v>
      </c>
      <c r="C7" s="41">
        <f>C8+C9+C10</f>
        <v>0</v>
      </c>
    </row>
    <row r="8" ht="18.95" customHeight="1" spans="1:3">
      <c r="A8" s="14">
        <v>4</v>
      </c>
      <c r="B8" s="107" t="s">
        <v>984</v>
      </c>
      <c r="C8" s="41"/>
    </row>
    <row r="9" ht="18.95" customHeight="1" spans="1:3">
      <c r="A9" s="14">
        <v>5</v>
      </c>
      <c r="B9" s="107" t="s">
        <v>985</v>
      </c>
      <c r="C9" s="41"/>
    </row>
    <row r="10" ht="18.95" customHeight="1" spans="1:3">
      <c r="A10" s="14">
        <v>6</v>
      </c>
      <c r="B10" s="107" t="s">
        <v>986</v>
      </c>
      <c r="C10" s="41"/>
    </row>
    <row r="11" ht="18.95" customHeight="1" spans="1:3">
      <c r="A11" s="14">
        <v>7</v>
      </c>
      <c r="B11" s="30" t="s">
        <v>987</v>
      </c>
      <c r="C11" s="41">
        <f>SUM(C12:C19)</f>
        <v>0</v>
      </c>
    </row>
    <row r="12" ht="18.95" customHeight="1" spans="1:3">
      <c r="A12" s="14">
        <v>8</v>
      </c>
      <c r="B12" s="107" t="s">
        <v>988</v>
      </c>
      <c r="C12" s="41"/>
    </row>
    <row r="13" ht="18.95" customHeight="1" spans="1:3">
      <c r="A13" s="14">
        <v>9</v>
      </c>
      <c r="B13" s="107" t="s">
        <v>989</v>
      </c>
      <c r="C13" s="41"/>
    </row>
    <row r="14" ht="18.95" customHeight="1" spans="1:3">
      <c r="A14" s="14">
        <v>10</v>
      </c>
      <c r="B14" s="107" t="s">
        <v>990</v>
      </c>
      <c r="C14" s="41"/>
    </row>
    <row r="15" ht="18.95" customHeight="1" spans="1:3">
      <c r="A15" s="14">
        <v>11</v>
      </c>
      <c r="B15" s="107" t="s">
        <v>991</v>
      </c>
      <c r="C15" s="41"/>
    </row>
    <row r="16" ht="18.95" customHeight="1" spans="1:3">
      <c r="A16" s="14">
        <v>12</v>
      </c>
      <c r="B16" s="107" t="s">
        <v>992</v>
      </c>
      <c r="C16" s="41"/>
    </row>
    <row r="17" ht="24" customHeight="1" spans="1:3">
      <c r="A17" s="14">
        <v>13</v>
      </c>
      <c r="B17" s="107" t="s">
        <v>993</v>
      </c>
      <c r="C17" s="41"/>
    </row>
    <row r="18" ht="30" customHeight="1" spans="1:3">
      <c r="A18" s="14">
        <v>14</v>
      </c>
      <c r="B18" s="107" t="s">
        <v>994</v>
      </c>
      <c r="C18" s="41"/>
    </row>
    <row r="19" ht="30" customHeight="1" spans="1:3">
      <c r="A19" s="14">
        <v>15</v>
      </c>
      <c r="B19" s="107" t="s">
        <v>995</v>
      </c>
      <c r="C19" s="41"/>
    </row>
    <row r="20" ht="26.1" customHeight="1" spans="1:3">
      <c r="A20" s="14">
        <v>16</v>
      </c>
      <c r="B20" s="30" t="s">
        <v>996</v>
      </c>
      <c r="C20" s="41">
        <f>C21+C22</f>
        <v>0</v>
      </c>
    </row>
    <row r="21" ht="26.1" customHeight="1" spans="1:3">
      <c r="A21" s="14">
        <v>17</v>
      </c>
      <c r="B21" s="107" t="s">
        <v>997</v>
      </c>
      <c r="C21" s="41"/>
    </row>
    <row r="22" ht="26.1" customHeight="1" spans="1:3">
      <c r="A22" s="14">
        <v>18</v>
      </c>
      <c r="B22" s="107" t="s">
        <v>998</v>
      </c>
      <c r="C22" s="41"/>
    </row>
    <row r="23" ht="26.1" customHeight="1" spans="1:3">
      <c r="A23" s="14">
        <v>19</v>
      </c>
      <c r="B23" s="30" t="s">
        <v>999</v>
      </c>
      <c r="C23" s="41">
        <f>C24+C25+C26</f>
        <v>0</v>
      </c>
    </row>
    <row r="24" ht="26.1" customHeight="1" spans="1:3">
      <c r="A24" s="14">
        <v>20</v>
      </c>
      <c r="B24" s="107" t="s">
        <v>1000</v>
      </c>
      <c r="C24" s="41"/>
    </row>
    <row r="25" ht="26.1" customHeight="1" spans="1:3">
      <c r="A25" s="14">
        <v>21</v>
      </c>
      <c r="B25" s="107" t="s">
        <v>1001</v>
      </c>
      <c r="C25" s="41"/>
    </row>
    <row r="26" ht="30" customHeight="1" spans="1:3">
      <c r="A26" s="14">
        <v>22</v>
      </c>
      <c r="B26" s="28" t="s">
        <v>1002</v>
      </c>
      <c r="C26" s="41"/>
    </row>
    <row r="27" ht="21" customHeight="1" spans="1:3">
      <c r="A27" s="14">
        <v>23</v>
      </c>
      <c r="B27" s="30" t="s">
        <v>1003</v>
      </c>
      <c r="C27" s="41">
        <f>SUM(C28:C31)</f>
        <v>0</v>
      </c>
    </row>
    <row r="28" ht="21" customHeight="1" spans="1:3">
      <c r="A28" s="14">
        <v>24</v>
      </c>
      <c r="B28" s="107" t="s">
        <v>1004</v>
      </c>
      <c r="C28" s="41"/>
    </row>
    <row r="29" ht="21" customHeight="1" spans="1:3">
      <c r="A29" s="14">
        <v>25</v>
      </c>
      <c r="B29" s="107" t="s">
        <v>1005</v>
      </c>
      <c r="C29" s="41"/>
    </row>
    <row r="30" ht="21" customHeight="1" spans="1:3">
      <c r="A30" s="14">
        <v>26</v>
      </c>
      <c r="B30" s="107" t="s">
        <v>1006</v>
      </c>
      <c r="C30" s="41"/>
    </row>
    <row r="31" ht="21" customHeight="1" spans="1:3">
      <c r="A31" s="14">
        <v>27</v>
      </c>
      <c r="B31" s="107" t="s">
        <v>1007</v>
      </c>
      <c r="C31" s="41"/>
    </row>
    <row r="32" ht="21" customHeight="1" spans="1:3">
      <c r="A32" s="14">
        <v>28</v>
      </c>
      <c r="B32" s="30" t="s">
        <v>1008</v>
      </c>
      <c r="C32" s="41">
        <f>SUM(C33:C37)</f>
        <v>0</v>
      </c>
    </row>
    <row r="33" ht="30" customHeight="1" spans="1:3">
      <c r="A33" s="14">
        <v>29</v>
      </c>
      <c r="B33" s="107" t="s">
        <v>1009</v>
      </c>
      <c r="C33" s="41"/>
    </row>
    <row r="34" ht="30" customHeight="1" spans="1:3">
      <c r="A34" s="14">
        <v>30</v>
      </c>
      <c r="B34" s="107" t="s">
        <v>1010</v>
      </c>
      <c r="C34" s="41"/>
    </row>
    <row r="35" ht="21.95" customHeight="1" spans="1:3">
      <c r="A35" s="14">
        <v>31</v>
      </c>
      <c r="B35" s="107" t="s">
        <v>1011</v>
      </c>
      <c r="C35" s="41"/>
    </row>
    <row r="36" ht="21.95" customHeight="1" spans="1:3">
      <c r="A36" s="14">
        <v>32</v>
      </c>
      <c r="B36" s="107" t="s">
        <v>1012</v>
      </c>
      <c r="C36" s="41"/>
    </row>
    <row r="37" ht="21.95" customHeight="1" spans="1:3">
      <c r="A37" s="14">
        <v>33</v>
      </c>
      <c r="B37" s="107" t="s">
        <v>1013</v>
      </c>
      <c r="C37" s="41"/>
    </row>
    <row r="38" ht="21.95" customHeight="1" spans="1:3">
      <c r="A38" s="14">
        <v>34</v>
      </c>
      <c r="B38" s="30" t="s">
        <v>1014</v>
      </c>
      <c r="C38" s="41">
        <f>MIN(C32,ROUND((C7+C11+C20+C23+C27)*10%/(1-10%),2))</f>
        <v>0</v>
      </c>
    </row>
    <row r="39" ht="21.95" customHeight="1" spans="1:3">
      <c r="A39" s="14">
        <v>35</v>
      </c>
      <c r="B39" s="28" t="s">
        <v>1015</v>
      </c>
      <c r="C39" s="41">
        <f>C40+C41+C43</f>
        <v>0</v>
      </c>
    </row>
    <row r="40" ht="21.95" customHeight="1" spans="1:3">
      <c r="A40" s="14">
        <v>36</v>
      </c>
      <c r="B40" s="30" t="s">
        <v>1016</v>
      </c>
      <c r="C40" s="41"/>
    </row>
    <row r="41" ht="21.95" customHeight="1" spans="1:3">
      <c r="A41" s="14">
        <v>37</v>
      </c>
      <c r="B41" s="30" t="s">
        <v>1017</v>
      </c>
      <c r="C41" s="41"/>
    </row>
    <row r="42" ht="27" customHeight="1" spans="1:3">
      <c r="A42" s="14">
        <v>38</v>
      </c>
      <c r="B42" s="107" t="s">
        <v>1018</v>
      </c>
      <c r="C42" s="41"/>
    </row>
    <row r="43" ht="21.95" customHeight="1" spans="1:3">
      <c r="A43" s="14">
        <v>39</v>
      </c>
      <c r="B43" s="30" t="s">
        <v>1019</v>
      </c>
      <c r="C43" s="41"/>
    </row>
    <row r="44" ht="21.95" customHeight="1" spans="1:3">
      <c r="A44" s="14">
        <v>40</v>
      </c>
      <c r="B44" s="28" t="s">
        <v>1020</v>
      </c>
      <c r="C44" s="41">
        <f>ROUND(C6+C40*80%+C42,2)</f>
        <v>0</v>
      </c>
    </row>
    <row r="45" ht="21.95" customHeight="1" spans="1:3">
      <c r="A45" s="14">
        <v>41</v>
      </c>
      <c r="B45" s="30" t="s">
        <v>1021</v>
      </c>
      <c r="C45" s="41"/>
    </row>
    <row r="46" ht="21.95" customHeight="1" spans="1:3">
      <c r="A46" s="14">
        <v>42</v>
      </c>
      <c r="B46" s="30" t="s">
        <v>1022</v>
      </c>
      <c r="C46" s="41"/>
    </row>
    <row r="47" ht="21.95" customHeight="1" spans="1:3">
      <c r="A47" s="14">
        <v>43</v>
      </c>
      <c r="B47" s="28" t="s">
        <v>1023</v>
      </c>
      <c r="C47" s="41"/>
    </row>
    <row r="48" ht="21.95" customHeight="1" spans="1:3">
      <c r="A48" s="14">
        <v>44</v>
      </c>
      <c r="B48" s="28" t="s">
        <v>1024</v>
      </c>
      <c r="C48" s="41"/>
    </row>
    <row r="49" ht="21.95" customHeight="1" spans="1:3">
      <c r="A49" s="14">
        <v>45</v>
      </c>
      <c r="B49" s="28" t="s">
        <v>1025</v>
      </c>
      <c r="C49" s="41">
        <f>C45+C47+C48</f>
        <v>0</v>
      </c>
    </row>
    <row r="50" ht="21.95" customHeight="1" spans="1:3">
      <c r="A50" s="14">
        <v>46</v>
      </c>
      <c r="B50" s="30" t="s">
        <v>1026</v>
      </c>
      <c r="C50" s="41"/>
    </row>
    <row r="51" ht="21.95" customHeight="1" spans="1:3">
      <c r="A51" s="14">
        <v>47</v>
      </c>
      <c r="B51" s="28" t="s">
        <v>1027</v>
      </c>
      <c r="C51" s="41">
        <f>C49-C50</f>
        <v>0</v>
      </c>
    </row>
    <row r="52" ht="30" customHeight="1" spans="1:3">
      <c r="A52" s="14">
        <v>48</v>
      </c>
      <c r="B52" s="30" t="s">
        <v>1028</v>
      </c>
      <c r="C52" s="41"/>
    </row>
    <row r="53" ht="30" customHeight="1" spans="1:3">
      <c r="A53" s="14">
        <v>49</v>
      </c>
      <c r="B53" s="30" t="s">
        <v>1029</v>
      </c>
      <c r="C53" s="41"/>
    </row>
    <row r="54" ht="24" customHeight="1" spans="1:3">
      <c r="A54" s="127">
        <v>50</v>
      </c>
      <c r="B54" s="150" t="s">
        <v>1030</v>
      </c>
      <c r="C54" s="41"/>
    </row>
    <row r="55" ht="24" customHeight="1" spans="1:3">
      <c r="A55" s="127" t="s">
        <v>1031</v>
      </c>
      <c r="B55" s="150" t="s">
        <v>1032</v>
      </c>
      <c r="C55" s="41">
        <f>C51-C52-C53</f>
        <v>0</v>
      </c>
    </row>
    <row r="56" ht="24" customHeight="1" spans="1:3">
      <c r="A56" s="127" t="s">
        <v>1033</v>
      </c>
      <c r="B56" s="150" t="s">
        <v>1034</v>
      </c>
      <c r="C56" s="41"/>
    </row>
    <row r="57" ht="24" customHeight="1" spans="1:3">
      <c r="A57" s="127" t="s">
        <v>1035</v>
      </c>
      <c r="B57" s="150" t="s">
        <v>1036</v>
      </c>
      <c r="C57" s="41">
        <f>C55-C56</f>
        <v>0</v>
      </c>
    </row>
    <row r="58" ht="24" customHeight="1" spans="1:3">
      <c r="A58" s="127">
        <v>51</v>
      </c>
      <c r="B58" s="150" t="s">
        <v>1037</v>
      </c>
      <c r="C58" s="41">
        <f>IF((C51-C52-C53)&lt;0,0,ROUND((C51-C52-C53)*C54,2))</f>
        <v>0</v>
      </c>
    </row>
    <row r="59" ht="48.95" customHeight="1" spans="1:3">
      <c r="A59" s="127">
        <v>52</v>
      </c>
      <c r="B59" s="150" t="s">
        <v>1038</v>
      </c>
      <c r="C59" s="42">
        <f>IF((C51-C52-C53)&lt;0,ABS(C51-C52-C53),0)</f>
        <v>0</v>
      </c>
    </row>
  </sheetData>
  <mergeCells count="1">
    <mergeCell ref="A2:C2"/>
  </mergeCells>
  <printOptions horizontalCentered="1"/>
  <pageMargins left="0.751388888888889" right="0.554861111111111" top="1" bottom="0.802777777777778" header="0.5" footer="0.302777777777778"/>
  <pageSetup paperSize="9" orientation="portrait"/>
  <headerFooter>
    <oddFooter>&amp;C第 &amp;P 页，共 &amp;N 页</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M50"/>
  <sheetViews>
    <sheetView workbookViewId="0">
      <selection activeCell="H50" sqref="H50"/>
    </sheetView>
  </sheetViews>
  <sheetFormatPr defaultColWidth="9" defaultRowHeight="13.5"/>
  <cols>
    <col min="1" max="1" width="6.75" customWidth="1"/>
    <col min="2" max="2" width="14.875" customWidth="1"/>
    <col min="3" max="3" width="14.75" customWidth="1"/>
    <col min="4" max="4" width="20.875" customWidth="1"/>
    <col min="5" max="5" width="9" customWidth="1"/>
    <col min="6" max="7" width="11.625" customWidth="1"/>
    <col min="8" max="8" width="9.125" customWidth="1"/>
    <col min="9" max="9" width="9.75" customWidth="1"/>
    <col min="10" max="10" width="10.375" customWidth="1"/>
    <col min="11" max="12" width="9.5" customWidth="1"/>
    <col min="13" max="13" width="14.875" customWidth="1"/>
  </cols>
  <sheetData>
    <row r="1" customHeight="1" spans="1:1">
      <c r="A1" s="1" t="s">
        <v>699</v>
      </c>
    </row>
    <row r="2" ht="26.1" customHeight="1" spans="1:13">
      <c r="A2" s="2" t="s">
        <v>1039</v>
      </c>
      <c r="B2" s="2"/>
      <c r="C2" s="2"/>
      <c r="D2" s="2"/>
      <c r="E2" s="2"/>
      <c r="F2" s="2"/>
      <c r="G2" s="2"/>
      <c r="H2" s="2"/>
      <c r="I2" s="2"/>
      <c r="J2" s="2"/>
      <c r="K2" s="2"/>
      <c r="L2" s="2"/>
      <c r="M2" s="2"/>
    </row>
    <row r="3" ht="12.95" customHeight="1" spans="1:13">
      <c r="A3" s="3"/>
      <c r="B3" s="3"/>
      <c r="C3" s="3"/>
      <c r="D3" s="3"/>
      <c r="E3" s="3"/>
      <c r="F3" s="3"/>
      <c r="G3" s="3"/>
      <c r="H3" s="3"/>
      <c r="I3" s="3"/>
      <c r="J3" s="3"/>
      <c r="K3" s="3"/>
      <c r="L3" s="3"/>
      <c r="M3" s="3"/>
    </row>
    <row r="4" ht="17.1" customHeight="1" spans="1:13">
      <c r="A4" s="8" t="s">
        <v>255</v>
      </c>
      <c r="B4" s="9" t="s">
        <v>1040</v>
      </c>
      <c r="C4" s="9" t="s">
        <v>1041</v>
      </c>
      <c r="D4" s="9" t="s">
        <v>1042</v>
      </c>
      <c r="E4" s="9" t="s">
        <v>1043</v>
      </c>
      <c r="F4" s="9" t="s">
        <v>1044</v>
      </c>
      <c r="G4" s="9" t="s">
        <v>1045</v>
      </c>
      <c r="H4" s="9" t="s">
        <v>1046</v>
      </c>
      <c r="I4" s="9" t="s">
        <v>1047</v>
      </c>
      <c r="J4" s="9" t="s">
        <v>1048</v>
      </c>
      <c r="K4" s="9" t="s">
        <v>1049</v>
      </c>
      <c r="L4" s="9"/>
      <c r="M4" s="10" t="s">
        <v>1050</v>
      </c>
    </row>
    <row r="5" ht="17.1" customHeight="1" spans="1:13">
      <c r="A5" s="14"/>
      <c r="B5" s="15"/>
      <c r="C5" s="15"/>
      <c r="D5" s="15"/>
      <c r="E5" s="15"/>
      <c r="F5" s="15"/>
      <c r="G5" s="15"/>
      <c r="H5" s="15"/>
      <c r="I5" s="15"/>
      <c r="J5" s="15"/>
      <c r="K5" s="15" t="s">
        <v>1051</v>
      </c>
      <c r="L5" s="15" t="s">
        <v>1052</v>
      </c>
      <c r="M5" s="16"/>
    </row>
    <row r="6" ht="17.1" customHeight="1" spans="1:13">
      <c r="A6" s="14"/>
      <c r="B6" s="15"/>
      <c r="C6" s="15">
        <v>1</v>
      </c>
      <c r="D6" s="15">
        <v>2</v>
      </c>
      <c r="E6" s="15">
        <v>3</v>
      </c>
      <c r="F6" s="15">
        <v>4</v>
      </c>
      <c r="G6" s="15">
        <v>5</v>
      </c>
      <c r="H6" s="15">
        <v>6</v>
      </c>
      <c r="I6" s="15">
        <v>7</v>
      </c>
      <c r="J6" s="15">
        <v>8</v>
      </c>
      <c r="K6" s="15">
        <v>9</v>
      </c>
      <c r="L6" s="15">
        <v>10</v>
      </c>
      <c r="M6" s="16" t="s">
        <v>1053</v>
      </c>
    </row>
    <row r="7" ht="15" customHeight="1" spans="1:13">
      <c r="A7" s="14">
        <v>1</v>
      </c>
      <c r="B7" s="28" t="s">
        <v>1054</v>
      </c>
      <c r="C7" s="144"/>
      <c r="D7" s="18"/>
      <c r="E7" s="18"/>
      <c r="F7" s="18"/>
      <c r="G7" s="18"/>
      <c r="H7" s="18"/>
      <c r="I7" s="18"/>
      <c r="J7" s="18"/>
      <c r="K7" s="18">
        <f>IF(E7="免税",MAX(F7-G7-H7-I7+J7,0),0)</f>
        <v>0</v>
      </c>
      <c r="L7" s="18">
        <f>IF(E7="减半征收",MAX(F7-G7-H7-I7+J7,0),0)</f>
        <v>0</v>
      </c>
      <c r="M7" s="57">
        <f>IF((K7+L7*50%)&lt;0,0,ROUND(K7+L7*50%,2))</f>
        <v>0</v>
      </c>
    </row>
    <row r="8" ht="15" customHeight="1" spans="1:13">
      <c r="A8" s="14">
        <v>2</v>
      </c>
      <c r="B8" s="28"/>
      <c r="C8" s="144"/>
      <c r="D8" s="18"/>
      <c r="E8" s="18"/>
      <c r="F8" s="18"/>
      <c r="G8" s="18"/>
      <c r="H8" s="18"/>
      <c r="I8" s="18"/>
      <c r="J8" s="18"/>
      <c r="K8" s="18">
        <f>IF(E8="免税",MAX(F8-G8-H8-I8+J8,0),0)</f>
        <v>0</v>
      </c>
      <c r="L8" s="18">
        <f>IF(E8="减半征收",MAX(F8-G8-H8-I8+J8,0),0)</f>
        <v>0</v>
      </c>
      <c r="M8" s="57">
        <f>IF((K8+L8*50%)&lt;0,0,ROUND(K8+L8*50%,2))</f>
        <v>0</v>
      </c>
    </row>
    <row r="9" ht="15" customHeight="1" spans="1:13">
      <c r="A9" s="14">
        <v>3</v>
      </c>
      <c r="B9" s="28"/>
      <c r="C9" s="144" t="s">
        <v>1055</v>
      </c>
      <c r="D9" s="145" t="s">
        <v>466</v>
      </c>
      <c r="E9" s="145" t="s">
        <v>466</v>
      </c>
      <c r="F9" s="18">
        <f>SUM(F7:F8)</f>
        <v>0</v>
      </c>
      <c r="G9" s="18">
        <f>SUM(G7:G8)</f>
        <v>0</v>
      </c>
      <c r="H9" s="18">
        <f t="shared" ref="H9:M9" si="0">SUM(H7:H8)</f>
        <v>0</v>
      </c>
      <c r="I9" s="18">
        <f t="shared" si="0"/>
        <v>0</v>
      </c>
      <c r="J9" s="18">
        <f t="shared" si="0"/>
        <v>0</v>
      </c>
      <c r="K9" s="18">
        <f t="shared" si="0"/>
        <v>0</v>
      </c>
      <c r="L9" s="18">
        <f t="shared" si="0"/>
        <v>0</v>
      </c>
      <c r="M9" s="57">
        <f t="shared" si="0"/>
        <v>0</v>
      </c>
    </row>
    <row r="10" ht="15" customHeight="1" spans="1:13">
      <c r="A10" s="14">
        <v>4</v>
      </c>
      <c r="B10" s="28" t="s">
        <v>1056</v>
      </c>
      <c r="C10" s="144"/>
      <c r="D10" s="18"/>
      <c r="E10" s="18"/>
      <c r="F10" s="18"/>
      <c r="G10" s="18"/>
      <c r="H10" s="18"/>
      <c r="I10" s="18"/>
      <c r="J10" s="18"/>
      <c r="K10" s="18">
        <f>IF(E10="免税",MAX(F10-G10-H10-I10+J10,0),0)</f>
        <v>0</v>
      </c>
      <c r="L10" s="18">
        <f>IF(E10="减半征收",MAX(F10-G10-H10-I10+J10,0),0)</f>
        <v>0</v>
      </c>
      <c r="M10" s="57">
        <f>IF((K10+L10*50%)&lt;0,0,ROUND(K10+L10*50%,2))</f>
        <v>0</v>
      </c>
    </row>
    <row r="11" ht="15" customHeight="1" spans="1:13">
      <c r="A11" s="14">
        <v>5</v>
      </c>
      <c r="B11" s="28"/>
      <c r="C11" s="144"/>
      <c r="D11" s="18"/>
      <c r="E11" s="18"/>
      <c r="F11" s="18"/>
      <c r="G11" s="18"/>
      <c r="H11" s="18"/>
      <c r="I11" s="18"/>
      <c r="J11" s="18"/>
      <c r="K11" s="18">
        <f>IF(E11="免税",MAX(F11-G11-H11-I11+J11,0),0)</f>
        <v>0</v>
      </c>
      <c r="L11" s="18">
        <f>IF(E11="减半征收",MAX(F11-G11-H11-I11+J11,0),0)</f>
        <v>0</v>
      </c>
      <c r="M11" s="57">
        <f>IF((K11+L11*50%)&lt;0,0,ROUND(K11+L11*50%,2))</f>
        <v>0</v>
      </c>
    </row>
    <row r="12" ht="15" customHeight="1" spans="1:13">
      <c r="A12" s="14">
        <v>6</v>
      </c>
      <c r="B12" s="28"/>
      <c r="C12" s="144" t="s">
        <v>1055</v>
      </c>
      <c r="D12" s="145" t="s">
        <v>466</v>
      </c>
      <c r="E12" s="145" t="s">
        <v>466</v>
      </c>
      <c r="F12" s="18">
        <f t="shared" ref="F12:M12" si="1">SUM(F10:F11)</f>
        <v>0</v>
      </c>
      <c r="G12" s="18">
        <f t="shared" si="1"/>
        <v>0</v>
      </c>
      <c r="H12" s="18">
        <f t="shared" si="1"/>
        <v>0</v>
      </c>
      <c r="I12" s="18">
        <f t="shared" si="1"/>
        <v>0</v>
      </c>
      <c r="J12" s="18">
        <f t="shared" si="1"/>
        <v>0</v>
      </c>
      <c r="K12" s="18">
        <f t="shared" si="1"/>
        <v>0</v>
      </c>
      <c r="L12" s="18">
        <f t="shared" si="1"/>
        <v>0</v>
      </c>
      <c r="M12" s="57">
        <f t="shared" si="1"/>
        <v>0</v>
      </c>
    </row>
    <row r="13" ht="15" customHeight="1" spans="1:13">
      <c r="A13" s="14">
        <v>7</v>
      </c>
      <c r="B13" s="28" t="s">
        <v>1057</v>
      </c>
      <c r="C13" s="144"/>
      <c r="D13" s="18"/>
      <c r="E13" s="18"/>
      <c r="F13" s="18"/>
      <c r="G13" s="18"/>
      <c r="H13" s="18"/>
      <c r="I13" s="18"/>
      <c r="J13" s="18"/>
      <c r="K13" s="18">
        <f>IF(E13="免税",MAX(F13-G13-H13-I13+J13,0),0)</f>
        <v>0</v>
      </c>
      <c r="L13" s="18">
        <f>IF(E13="减半征收",MAX(F13-G13-H13-I13+J13,0),0)</f>
        <v>0</v>
      </c>
      <c r="M13" s="57">
        <f t="shared" ref="M13:M20" si="2">IF((K13+L13*50%)&lt;0,0,ROUND(K13+L13*50%,2))</f>
        <v>0</v>
      </c>
    </row>
    <row r="14" ht="15" customHeight="1" spans="1:13">
      <c r="A14" s="14">
        <v>8</v>
      </c>
      <c r="B14" s="28"/>
      <c r="C14" s="144"/>
      <c r="D14" s="18"/>
      <c r="E14" s="18"/>
      <c r="F14" s="18"/>
      <c r="G14" s="18"/>
      <c r="H14" s="18"/>
      <c r="I14" s="18"/>
      <c r="J14" s="18"/>
      <c r="K14" s="18">
        <f>IF(E14="免税",MAX(F14-G14-H14-I14+J14,0),0)</f>
        <v>0</v>
      </c>
      <c r="L14" s="18">
        <f>IF(E14="减半征收",MAX(F14-G14-H14-I14+J14,0),0)</f>
        <v>0</v>
      </c>
      <c r="M14" s="57">
        <f t="shared" si="2"/>
        <v>0</v>
      </c>
    </row>
    <row r="15" ht="15" customHeight="1" spans="1:13">
      <c r="A15" s="14">
        <v>9</v>
      </c>
      <c r="B15" s="28"/>
      <c r="C15" s="144" t="s">
        <v>1055</v>
      </c>
      <c r="D15" s="145" t="s">
        <v>466</v>
      </c>
      <c r="E15" s="145" t="s">
        <v>466</v>
      </c>
      <c r="F15" s="18">
        <f t="shared" ref="F15:M15" si="3">SUM(F13:F14)</f>
        <v>0</v>
      </c>
      <c r="G15" s="18">
        <f t="shared" si="3"/>
        <v>0</v>
      </c>
      <c r="H15" s="18">
        <f t="shared" si="3"/>
        <v>0</v>
      </c>
      <c r="I15" s="18">
        <f t="shared" si="3"/>
        <v>0</v>
      </c>
      <c r="J15" s="18">
        <f t="shared" si="3"/>
        <v>0</v>
      </c>
      <c r="K15" s="18">
        <f t="shared" si="3"/>
        <v>0</v>
      </c>
      <c r="L15" s="18">
        <f t="shared" si="3"/>
        <v>0</v>
      </c>
      <c r="M15" s="57">
        <f t="shared" si="3"/>
        <v>0</v>
      </c>
    </row>
    <row r="16" ht="15" customHeight="1" spans="1:13">
      <c r="A16" s="14">
        <v>10</v>
      </c>
      <c r="B16" s="28" t="s">
        <v>1058</v>
      </c>
      <c r="C16" s="144"/>
      <c r="D16" s="145" t="s">
        <v>466</v>
      </c>
      <c r="E16" s="145" t="s">
        <v>466</v>
      </c>
      <c r="F16" s="18"/>
      <c r="G16" s="18"/>
      <c r="H16" s="18"/>
      <c r="I16" s="18"/>
      <c r="J16" s="18"/>
      <c r="K16" s="145" t="s">
        <v>466</v>
      </c>
      <c r="L16" s="145" t="s">
        <v>466</v>
      </c>
      <c r="M16" s="113" t="s">
        <v>466</v>
      </c>
    </row>
    <row r="17" ht="15" customHeight="1" spans="1:13">
      <c r="A17" s="14">
        <v>11</v>
      </c>
      <c r="B17" s="28"/>
      <c r="C17" s="144"/>
      <c r="D17" s="145" t="s">
        <v>466</v>
      </c>
      <c r="E17" s="145" t="s">
        <v>466</v>
      </c>
      <c r="F17" s="18"/>
      <c r="G17" s="18"/>
      <c r="H17" s="18"/>
      <c r="I17" s="18"/>
      <c r="J17" s="18"/>
      <c r="K17" s="145" t="s">
        <v>466</v>
      </c>
      <c r="L17" s="145" t="s">
        <v>466</v>
      </c>
      <c r="M17" s="113" t="s">
        <v>466</v>
      </c>
    </row>
    <row r="18" ht="15" customHeight="1" spans="1:13">
      <c r="A18" s="14">
        <v>12</v>
      </c>
      <c r="B18" s="28"/>
      <c r="C18" s="144" t="s">
        <v>1055</v>
      </c>
      <c r="D18" s="145"/>
      <c r="E18" s="145" t="s">
        <v>466</v>
      </c>
      <c r="F18" s="18">
        <f>SUM(F16:F17)</f>
        <v>0</v>
      </c>
      <c r="G18" s="18">
        <f>SUM(G16:G17)</f>
        <v>0</v>
      </c>
      <c r="H18" s="18">
        <f>SUM(H16:H17)</f>
        <v>0</v>
      </c>
      <c r="I18" s="18">
        <f>SUM(I16:I17)</f>
        <v>0</v>
      </c>
      <c r="J18" s="18">
        <f>SUM(J16:J17)</f>
        <v>0</v>
      </c>
      <c r="K18" s="18">
        <f>IF(D18="一般技术专项项目",MIN(MAX(F18-G18-H18-I18+J18,0),5000000),IF(D18="中关村国家自主创新示范区特定区域技术转让项目",MIN(MAX(F18-G18-H18-I18+J18,0),20000000),0))</f>
        <v>0</v>
      </c>
      <c r="L18" s="18">
        <f>IF(D18="一般技术专项项目",MAX((F18-G18-H18-I18+J18)-5000000,0),IF(D18="中关村国家自主创新示范区特定区域技术转让项目",MAX((F18-G18-H18-I18+J18)-20000000,0),0))</f>
        <v>0</v>
      </c>
      <c r="M18" s="57">
        <f t="shared" si="2"/>
        <v>0</v>
      </c>
    </row>
    <row r="19" ht="15" customHeight="1" spans="1:13">
      <c r="A19" s="14">
        <v>13</v>
      </c>
      <c r="B19" s="28" t="s">
        <v>1059</v>
      </c>
      <c r="C19" s="144"/>
      <c r="D19" s="145" t="s">
        <v>466</v>
      </c>
      <c r="E19" s="18"/>
      <c r="F19" s="18"/>
      <c r="G19" s="18"/>
      <c r="H19" s="18"/>
      <c r="I19" s="18"/>
      <c r="J19" s="18"/>
      <c r="K19" s="18">
        <f>IF(E19="免税",MAX(F19-G19-H19-I19+J19,0),0)</f>
        <v>0</v>
      </c>
      <c r="L19" s="18">
        <f>IF(E19="减半征收",MAX(F19-G19-H19-I19+J19,0),0)</f>
        <v>0</v>
      </c>
      <c r="M19" s="57">
        <f t="shared" si="2"/>
        <v>0</v>
      </c>
    </row>
    <row r="20" ht="15" customHeight="1" spans="1:13">
      <c r="A20" s="14">
        <v>14</v>
      </c>
      <c r="B20" s="28"/>
      <c r="C20" s="144"/>
      <c r="D20" s="145" t="s">
        <v>466</v>
      </c>
      <c r="E20" s="18"/>
      <c r="F20" s="18"/>
      <c r="G20" s="18"/>
      <c r="H20" s="18"/>
      <c r="I20" s="18"/>
      <c r="J20" s="18"/>
      <c r="K20" s="18">
        <f>IF(E20="免税",MAX(F20-G20-H20-I20+J20,0),0)</f>
        <v>0</v>
      </c>
      <c r="L20" s="18">
        <f>IF(E20="减半征收",MAX(F20-G20-H20-I20+J20,0),0)</f>
        <v>0</v>
      </c>
      <c r="M20" s="57">
        <f t="shared" si="2"/>
        <v>0</v>
      </c>
    </row>
    <row r="21" ht="15" customHeight="1" spans="1:13">
      <c r="A21" s="14">
        <v>15</v>
      </c>
      <c r="B21" s="28"/>
      <c r="C21" s="144" t="s">
        <v>1055</v>
      </c>
      <c r="D21" s="145" t="s">
        <v>466</v>
      </c>
      <c r="E21" s="145" t="s">
        <v>466</v>
      </c>
      <c r="F21" s="18">
        <f t="shared" ref="F21:M21" si="4">SUM(F19:F20)</f>
        <v>0</v>
      </c>
      <c r="G21" s="18">
        <f t="shared" si="4"/>
        <v>0</v>
      </c>
      <c r="H21" s="18">
        <f t="shared" si="4"/>
        <v>0</v>
      </c>
      <c r="I21" s="18">
        <f t="shared" si="4"/>
        <v>0</v>
      </c>
      <c r="J21" s="18">
        <f t="shared" si="4"/>
        <v>0</v>
      </c>
      <c r="K21" s="18">
        <f t="shared" si="4"/>
        <v>0</v>
      </c>
      <c r="L21" s="18">
        <f t="shared" si="4"/>
        <v>0</v>
      </c>
      <c r="M21" s="57">
        <f t="shared" si="4"/>
        <v>0</v>
      </c>
    </row>
    <row r="22" ht="17.1" customHeight="1" spans="1:13">
      <c r="A22" s="14">
        <v>16</v>
      </c>
      <c r="B22" s="28" t="s">
        <v>1060</v>
      </c>
      <c r="C22" s="144"/>
      <c r="D22" s="145" t="s">
        <v>466</v>
      </c>
      <c r="E22" s="18"/>
      <c r="F22" s="18"/>
      <c r="G22" s="18"/>
      <c r="H22" s="18"/>
      <c r="I22" s="18"/>
      <c r="J22" s="18"/>
      <c r="K22" s="18">
        <f>IF(E22="免税",MAX(F22-G22-H22-I22+J22,0),0)</f>
        <v>0</v>
      </c>
      <c r="L22" s="18">
        <f>IF(E22="减半征收",MAX(F22-G22-H22-I22+J22,0),0)</f>
        <v>0</v>
      </c>
      <c r="M22" s="57">
        <f>IF((K22+L22*50%)&lt;0,0,ROUND(K22+L22*50%,2))</f>
        <v>0</v>
      </c>
    </row>
    <row r="23" ht="17.1" customHeight="1" spans="1:13">
      <c r="A23" s="14">
        <v>17</v>
      </c>
      <c r="B23" s="28"/>
      <c r="C23" s="144"/>
      <c r="D23" s="145" t="s">
        <v>466</v>
      </c>
      <c r="E23" s="18"/>
      <c r="F23" s="18"/>
      <c r="G23" s="18"/>
      <c r="H23" s="18"/>
      <c r="I23" s="18"/>
      <c r="J23" s="18"/>
      <c r="K23" s="18">
        <f>IF(E23="免税",MAX(F23-G23-H23-I23+J23,0),0)</f>
        <v>0</v>
      </c>
      <c r="L23" s="18">
        <f>IF(E23="减半征收",MAX(F23-G23-H23-I23+J23,0),0)</f>
        <v>0</v>
      </c>
      <c r="M23" s="57">
        <f>IF((K23+L23*50%)&lt;0,0,ROUND(K23+L23*50%,2))</f>
        <v>0</v>
      </c>
    </row>
    <row r="24" ht="17.1" customHeight="1" spans="1:13">
      <c r="A24" s="14">
        <v>18</v>
      </c>
      <c r="B24" s="28"/>
      <c r="C24" s="144" t="s">
        <v>1055</v>
      </c>
      <c r="D24" s="145" t="s">
        <v>466</v>
      </c>
      <c r="E24" s="145" t="s">
        <v>466</v>
      </c>
      <c r="F24" s="18">
        <f t="shared" ref="F24:M24" si="5">SUM(F22:F23)</f>
        <v>0</v>
      </c>
      <c r="G24" s="18">
        <f t="shared" si="5"/>
        <v>0</v>
      </c>
      <c r="H24" s="18">
        <f t="shared" si="5"/>
        <v>0</v>
      </c>
      <c r="I24" s="18">
        <f t="shared" si="5"/>
        <v>0</v>
      </c>
      <c r="J24" s="18">
        <f t="shared" si="5"/>
        <v>0</v>
      </c>
      <c r="K24" s="18">
        <f t="shared" si="5"/>
        <v>0</v>
      </c>
      <c r="L24" s="18">
        <f t="shared" si="5"/>
        <v>0</v>
      </c>
      <c r="M24" s="57">
        <f t="shared" si="5"/>
        <v>0</v>
      </c>
    </row>
    <row r="25" ht="15" customHeight="1" spans="1:13">
      <c r="A25" s="14">
        <v>19</v>
      </c>
      <c r="B25" s="28" t="s">
        <v>1061</v>
      </c>
      <c r="C25" s="144"/>
      <c r="D25" s="145"/>
      <c r="E25" s="18"/>
      <c r="F25" s="18"/>
      <c r="G25" s="18"/>
      <c r="H25" s="18"/>
      <c r="I25" s="18"/>
      <c r="J25" s="18"/>
      <c r="K25" s="18">
        <f>IF(E25="免税",MAX(F25-G25-H25-I25+J25,0),0)</f>
        <v>0</v>
      </c>
      <c r="L25" s="18">
        <f>IF(E25="减半征收",MAX(F25-G25-H25-I25+J25,0),0)</f>
        <v>0</v>
      </c>
      <c r="M25" s="57">
        <f>IF((K25+L25*50%)&lt;0,0,ROUND(K25+L25*50%,2))</f>
        <v>0</v>
      </c>
    </row>
    <row r="26" ht="15" customHeight="1" spans="1:13">
      <c r="A26" s="14">
        <v>20</v>
      </c>
      <c r="B26" s="28"/>
      <c r="C26" s="144"/>
      <c r="D26" s="145"/>
      <c r="E26" s="18"/>
      <c r="F26" s="18"/>
      <c r="G26" s="18"/>
      <c r="H26" s="18"/>
      <c r="I26" s="18"/>
      <c r="J26" s="18"/>
      <c r="K26" s="18">
        <f>IF(E26="免税",MAX(F26-G26-H26-I26+J26,0),0)</f>
        <v>0</v>
      </c>
      <c r="L26" s="18">
        <f>IF(E26="减半征收",MAX(F26-G26-H26-I26+J26,0),0)</f>
        <v>0</v>
      </c>
      <c r="M26" s="57">
        <f>IF((K26+L26*50%)&lt;0,0,ROUND(K26+L26*50%,2))</f>
        <v>0</v>
      </c>
    </row>
    <row r="27" ht="15" customHeight="1" spans="1:13">
      <c r="A27" s="14">
        <v>21</v>
      </c>
      <c r="B27" s="28"/>
      <c r="C27" s="144" t="s">
        <v>1055</v>
      </c>
      <c r="D27" s="145" t="s">
        <v>466</v>
      </c>
      <c r="E27" s="145" t="s">
        <v>466</v>
      </c>
      <c r="F27" s="18">
        <f t="shared" ref="F27:M27" si="6">SUM(F25:F26)</f>
        <v>0</v>
      </c>
      <c r="G27" s="18">
        <f t="shared" si="6"/>
        <v>0</v>
      </c>
      <c r="H27" s="18">
        <f t="shared" si="6"/>
        <v>0</v>
      </c>
      <c r="I27" s="18">
        <f t="shared" si="6"/>
        <v>0</v>
      </c>
      <c r="J27" s="18">
        <f t="shared" si="6"/>
        <v>0</v>
      </c>
      <c r="K27" s="18">
        <f t="shared" si="6"/>
        <v>0</v>
      </c>
      <c r="L27" s="18">
        <f t="shared" si="6"/>
        <v>0</v>
      </c>
      <c r="M27" s="57">
        <f t="shared" si="6"/>
        <v>0</v>
      </c>
    </row>
    <row r="28" ht="21.95" customHeight="1" spans="1:13">
      <c r="A28" s="14">
        <v>22</v>
      </c>
      <c r="B28" s="28" t="s">
        <v>1062</v>
      </c>
      <c r="C28" s="144"/>
      <c r="D28" s="145"/>
      <c r="E28" s="18"/>
      <c r="F28" s="18"/>
      <c r="G28" s="18"/>
      <c r="H28" s="18"/>
      <c r="I28" s="18"/>
      <c r="J28" s="18"/>
      <c r="K28" s="18">
        <f>IF(E28="免税",MAX(F28-G28-H28-I28+J28,0),0)</f>
        <v>0</v>
      </c>
      <c r="L28" s="18">
        <f>IF(E28="减半征收",MAX(F28-G28-H28-I28+J28,0),0)</f>
        <v>0</v>
      </c>
      <c r="M28" s="57">
        <f>IF((K28+L28*50%)&lt;0,0,ROUND(K28+L28*50%,2))</f>
        <v>0</v>
      </c>
    </row>
    <row r="29" ht="21.95" customHeight="1" spans="1:13">
      <c r="A29" s="14">
        <v>23</v>
      </c>
      <c r="B29" s="28"/>
      <c r="C29" s="144"/>
      <c r="D29" s="145"/>
      <c r="E29" s="18"/>
      <c r="F29" s="18"/>
      <c r="G29" s="18"/>
      <c r="H29" s="18"/>
      <c r="I29" s="18"/>
      <c r="J29" s="18"/>
      <c r="K29" s="18">
        <f>IF(E29="免税",MAX(F29-G29-H29-I29+J29,0),0)</f>
        <v>0</v>
      </c>
      <c r="L29" s="18">
        <f>IF(E29="减半征收",MAX(F29-G29-H29-I29+J29,0),0)</f>
        <v>0</v>
      </c>
      <c r="M29" s="57">
        <f>IF((K29+L29*50%)&lt;0,0,ROUND(K29+L29*50%,2))</f>
        <v>0</v>
      </c>
    </row>
    <row r="30" ht="21.95" customHeight="1" spans="1:13">
      <c r="A30" s="14">
        <v>24</v>
      </c>
      <c r="B30" s="28"/>
      <c r="C30" s="144" t="s">
        <v>1055</v>
      </c>
      <c r="D30" s="145" t="s">
        <v>466</v>
      </c>
      <c r="E30" s="145" t="s">
        <v>466</v>
      </c>
      <c r="F30" s="18">
        <f t="shared" ref="F30:M30" si="7">SUM(F28:F29)</f>
        <v>0</v>
      </c>
      <c r="G30" s="18">
        <f t="shared" si="7"/>
        <v>0</v>
      </c>
      <c r="H30" s="18">
        <f t="shared" si="7"/>
        <v>0</v>
      </c>
      <c r="I30" s="18">
        <f t="shared" si="7"/>
        <v>0</v>
      </c>
      <c r="J30" s="18">
        <f t="shared" si="7"/>
        <v>0</v>
      </c>
      <c r="K30" s="18">
        <f t="shared" si="7"/>
        <v>0</v>
      </c>
      <c r="L30" s="18">
        <f t="shared" si="7"/>
        <v>0</v>
      </c>
      <c r="M30" s="57">
        <f t="shared" si="7"/>
        <v>0</v>
      </c>
    </row>
    <row r="31" ht="21.95" customHeight="1" spans="1:13">
      <c r="A31" s="14">
        <v>25</v>
      </c>
      <c r="B31" s="146" t="s">
        <v>1063</v>
      </c>
      <c r="C31" s="144"/>
      <c r="D31" s="145" t="s">
        <v>466</v>
      </c>
      <c r="E31" s="18"/>
      <c r="F31" s="18"/>
      <c r="G31" s="18"/>
      <c r="H31" s="18"/>
      <c r="I31" s="18"/>
      <c r="J31" s="18"/>
      <c r="K31" s="18">
        <f>IF(E31="免税",MAX(F31-G31-H31-I31+J31,0),0)</f>
        <v>0</v>
      </c>
      <c r="L31" s="18">
        <f>IF(E31="减半征收",MAX(F31-G31-H31-I31+J31,0),0)</f>
        <v>0</v>
      </c>
      <c r="M31" s="57">
        <f>IF((K31+L31*50%)&lt;0,0,ROUND(K31+L31*50%,2))</f>
        <v>0</v>
      </c>
    </row>
    <row r="32" ht="21.95" customHeight="1" spans="1:13">
      <c r="A32" s="14">
        <v>26</v>
      </c>
      <c r="B32" s="147"/>
      <c r="C32" s="144"/>
      <c r="D32" s="145" t="s">
        <v>466</v>
      </c>
      <c r="E32" s="18"/>
      <c r="F32" s="18"/>
      <c r="G32" s="18"/>
      <c r="H32" s="18"/>
      <c r="I32" s="18"/>
      <c r="J32" s="18"/>
      <c r="K32" s="18">
        <f>IF(E32="免税",MAX(F32-G32-H32-I32+J32,0),0)</f>
        <v>0</v>
      </c>
      <c r="L32" s="18">
        <f>IF(E32="减半征收",MAX(F32-G32-H32-I32+J32,0),0)</f>
        <v>0</v>
      </c>
      <c r="M32" s="57">
        <f>IF((K32+L32*50%)&lt;0,0,ROUND(K32+L32*50%,2))</f>
        <v>0</v>
      </c>
    </row>
    <row r="33" ht="21.95" customHeight="1" spans="1:13">
      <c r="A33" s="14">
        <v>27</v>
      </c>
      <c r="B33" s="148"/>
      <c r="C33" s="144" t="s">
        <v>1055</v>
      </c>
      <c r="D33" s="145" t="s">
        <v>466</v>
      </c>
      <c r="E33" s="145" t="s">
        <v>466</v>
      </c>
      <c r="F33" s="18">
        <f t="shared" ref="F33:M33" si="8">SUM(F31:F32)</f>
        <v>0</v>
      </c>
      <c r="G33" s="18">
        <f t="shared" si="8"/>
        <v>0</v>
      </c>
      <c r="H33" s="18">
        <f t="shared" si="8"/>
        <v>0</v>
      </c>
      <c r="I33" s="18">
        <f t="shared" si="8"/>
        <v>0</v>
      </c>
      <c r="J33" s="18">
        <f t="shared" si="8"/>
        <v>0</v>
      </c>
      <c r="K33" s="18">
        <f t="shared" si="8"/>
        <v>0</v>
      </c>
      <c r="L33" s="18">
        <f t="shared" si="8"/>
        <v>0</v>
      </c>
      <c r="M33" s="57">
        <f t="shared" si="8"/>
        <v>0</v>
      </c>
    </row>
    <row r="34" ht="15" customHeight="1" spans="1:13">
      <c r="A34" s="14">
        <v>28</v>
      </c>
      <c r="B34" s="28" t="s">
        <v>832</v>
      </c>
      <c r="C34" s="144"/>
      <c r="D34" s="18"/>
      <c r="E34" s="18"/>
      <c r="F34" s="18"/>
      <c r="G34" s="18"/>
      <c r="H34" s="18"/>
      <c r="I34" s="18"/>
      <c r="J34" s="18"/>
      <c r="K34" s="18">
        <f>IF(E34="免税",MAX(F34-G34-H34-I34+J34,0),0)</f>
        <v>0</v>
      </c>
      <c r="L34" s="18">
        <f>IF(E34="减半征收",MAX(F34-G34-H34-I34+J34,0),0)</f>
        <v>0</v>
      </c>
      <c r="M34" s="57">
        <f>IF((K34+L34*50%)&lt;0,0,ROUND(K34+L34*50%,2))</f>
        <v>0</v>
      </c>
    </row>
    <row r="35" ht="15" customHeight="1" spans="1:13">
      <c r="A35" s="14">
        <v>29</v>
      </c>
      <c r="B35" s="28"/>
      <c r="C35" s="144"/>
      <c r="D35" s="18"/>
      <c r="E35" s="18"/>
      <c r="F35" s="18"/>
      <c r="G35" s="18"/>
      <c r="H35" s="18"/>
      <c r="I35" s="18"/>
      <c r="J35" s="18"/>
      <c r="K35" s="18">
        <f>IF(E35="免税",MAX(F35-G35-H35-I35+J35,0),0)</f>
        <v>0</v>
      </c>
      <c r="L35" s="18">
        <f>IF(E35="减半征收",MAX(F35-G35-H35-I35+J35,0),0)</f>
        <v>0</v>
      </c>
      <c r="M35" s="57">
        <f>IF((K35+L35*50%)&lt;0,0,ROUND(K35+L35*50%,2))</f>
        <v>0</v>
      </c>
    </row>
    <row r="36" ht="15" customHeight="1" spans="1:13">
      <c r="A36" s="14">
        <v>30</v>
      </c>
      <c r="B36" s="28"/>
      <c r="C36" s="144" t="s">
        <v>1055</v>
      </c>
      <c r="D36" s="145" t="s">
        <v>466</v>
      </c>
      <c r="E36" s="145" t="s">
        <v>466</v>
      </c>
      <c r="F36" s="18">
        <f t="shared" ref="F36:M36" si="9">SUM(F34:F35)</f>
        <v>0</v>
      </c>
      <c r="G36" s="18">
        <f t="shared" si="9"/>
        <v>0</v>
      </c>
      <c r="H36" s="18">
        <f t="shared" si="9"/>
        <v>0</v>
      </c>
      <c r="I36" s="18">
        <f t="shared" si="9"/>
        <v>0</v>
      </c>
      <c r="J36" s="18">
        <f t="shared" si="9"/>
        <v>0</v>
      </c>
      <c r="K36" s="18">
        <f t="shared" si="9"/>
        <v>0</v>
      </c>
      <c r="L36" s="18">
        <f t="shared" si="9"/>
        <v>0</v>
      </c>
      <c r="M36" s="57">
        <f t="shared" si="9"/>
        <v>0</v>
      </c>
    </row>
    <row r="37" ht="20.25" customHeight="1" spans="1:13">
      <c r="A37" s="21">
        <v>31</v>
      </c>
      <c r="B37" s="39" t="s">
        <v>958</v>
      </c>
      <c r="C37" s="22" t="s">
        <v>466</v>
      </c>
      <c r="D37" s="149" t="s">
        <v>466</v>
      </c>
      <c r="E37" s="149" t="s">
        <v>466</v>
      </c>
      <c r="F37" s="23">
        <f>F9+F12+F15+F18+F21+F24+F27+F30+F33+F36</f>
        <v>0</v>
      </c>
      <c r="G37" s="23">
        <f t="shared" ref="G37:M37" si="10">G9+G12+G15+G18+G21+G24+G27+G30+G33+G36</f>
        <v>0</v>
      </c>
      <c r="H37" s="23">
        <f t="shared" si="10"/>
        <v>0</v>
      </c>
      <c r="I37" s="23">
        <f t="shared" si="10"/>
        <v>0</v>
      </c>
      <c r="J37" s="23">
        <f t="shared" si="10"/>
        <v>0</v>
      </c>
      <c r="K37" s="23">
        <f t="shared" si="10"/>
        <v>0</v>
      </c>
      <c r="L37" s="23">
        <f t="shared" si="10"/>
        <v>0</v>
      </c>
      <c r="M37" s="58">
        <f t="shared" si="10"/>
        <v>0</v>
      </c>
    </row>
    <row r="43" ht="19.5" customHeight="1"/>
    <row r="44" ht="44.25" customHeight="1"/>
    <row r="49" ht="31.5" customHeight="1"/>
    <row r="50" ht="31.5" customHeight="1"/>
  </sheetData>
  <mergeCells count="23">
    <mergeCell ref="A2:M2"/>
    <mergeCell ref="K4:L4"/>
    <mergeCell ref="A4:A6"/>
    <mergeCell ref="B4:B6"/>
    <mergeCell ref="B7:B9"/>
    <mergeCell ref="B10:B12"/>
    <mergeCell ref="B13:B15"/>
    <mergeCell ref="B16:B18"/>
    <mergeCell ref="B19:B21"/>
    <mergeCell ref="B22:B24"/>
    <mergeCell ref="B25:B27"/>
    <mergeCell ref="B28:B30"/>
    <mergeCell ref="B31:B33"/>
    <mergeCell ref="B34:B36"/>
    <mergeCell ref="C4:C5"/>
    <mergeCell ref="D4:D5"/>
    <mergeCell ref="E4:E5"/>
    <mergeCell ref="F4:F5"/>
    <mergeCell ref="G4:G5"/>
    <mergeCell ref="H4:H5"/>
    <mergeCell ref="I4:I5"/>
    <mergeCell ref="J4:J5"/>
    <mergeCell ref="M4:M5"/>
  </mergeCells>
  <dataValidations count="3">
    <dataValidation type="list" allowBlank="1" showInputMessage="1" showErrorMessage="1" sqref="D18">
      <formula1>"一般技术专项项目,中关村国家自主创新示范区特定区域技术转让项目"</formula1>
    </dataValidation>
    <dataValidation type="list" allowBlank="1" showInputMessage="1" showErrorMessage="1" sqref="D25:D26 D28:D29">
      <formula1>#REF!</formula1>
    </dataValidation>
    <dataValidation type="list" allowBlank="1" showInputMessage="1" showErrorMessage="1" sqref="E7:E8 E10:E11 E13:E14 E19:E20 E22:E23 E25:E26 E28:E29 E31:E32 E34:E35">
      <formula1>"免税,减半征收"</formula1>
    </dataValidation>
  </dataValidations>
  <printOptions horizontalCentered="1"/>
  <pageMargins left="0.551181102362205" right="0.354330708661417" top="0.590551181102362" bottom="0.393700787401575" header="0.31496062992126" footer="0.236220472440945"/>
  <pageSetup paperSize="9" scale="92"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X39"/>
  <sheetViews>
    <sheetView zoomScale="110" zoomScaleNormal="110" workbookViewId="0">
      <selection activeCell="Q17" sqref="Q17"/>
    </sheetView>
  </sheetViews>
  <sheetFormatPr defaultColWidth="9" defaultRowHeight="13.5"/>
  <cols>
    <col min="1" max="1" width="11" customWidth="1"/>
    <col min="2" max="2" width="10.625" customWidth="1"/>
    <col min="3" max="3" width="8.5" customWidth="1"/>
    <col min="4" max="4" width="3.125" customWidth="1"/>
    <col min="5" max="5" width="5.875" customWidth="1"/>
    <col min="6" max="7" width="5.125" customWidth="1"/>
    <col min="8" max="8" width="7.625" customWidth="1"/>
    <col min="9" max="9" width="8.25" customWidth="1"/>
    <col min="10" max="10" width="8.75" customWidth="1"/>
    <col min="11" max="11" width="9.125" customWidth="1"/>
    <col min="12" max="12" width="9.375" customWidth="1"/>
    <col min="13" max="13" width="6.25" customWidth="1"/>
    <col min="14" max="14" width="8.125" customWidth="1"/>
  </cols>
  <sheetData>
    <row r="1" ht="24.95" customHeight="1" spans="1:12">
      <c r="A1" s="361" t="s">
        <v>100</v>
      </c>
      <c r="B1" s="361"/>
      <c r="C1" s="361"/>
      <c r="D1" s="361"/>
      <c r="E1" s="361"/>
      <c r="F1" s="361"/>
      <c r="G1" s="361"/>
      <c r="H1" s="361"/>
      <c r="I1" s="361"/>
      <c r="J1" s="361"/>
      <c r="K1" s="361"/>
      <c r="L1" s="361"/>
    </row>
    <row r="2" ht="15" customHeight="1"/>
    <row r="3" s="64" customFormat="1" ht="20.1" customHeight="1" spans="1:12">
      <c r="A3" s="102" t="s">
        <v>101</v>
      </c>
      <c r="B3" s="103"/>
      <c r="C3" s="103"/>
      <c r="D3" s="103"/>
      <c r="E3" s="103"/>
      <c r="F3" s="103"/>
      <c r="G3" s="103"/>
      <c r="H3" s="103"/>
      <c r="I3" s="103"/>
      <c r="J3" s="103"/>
      <c r="K3" s="103"/>
      <c r="L3" s="109"/>
    </row>
    <row r="4" s="64" customFormat="1" ht="18" customHeight="1" spans="1:12">
      <c r="A4" s="289" t="s">
        <v>102</v>
      </c>
      <c r="B4" s="28"/>
      <c r="C4" s="28"/>
      <c r="D4" s="28"/>
      <c r="E4" s="28"/>
      <c r="F4" s="290">
        <v>100</v>
      </c>
      <c r="G4" s="290"/>
      <c r="H4" s="28" t="s">
        <v>103</v>
      </c>
      <c r="I4" s="28"/>
      <c r="J4" s="28"/>
      <c r="K4" s="28"/>
      <c r="L4" s="371"/>
    </row>
    <row r="5" s="64" customFormat="1" ht="18" customHeight="1" spans="1:12">
      <c r="A5" s="289" t="s">
        <v>104</v>
      </c>
      <c r="B5" s="28"/>
      <c r="C5" s="28"/>
      <c r="D5" s="28"/>
      <c r="E5" s="28"/>
      <c r="F5" s="362"/>
      <c r="G5" s="362"/>
      <c r="H5" s="28" t="s">
        <v>105</v>
      </c>
      <c r="I5" s="28"/>
      <c r="J5" s="28"/>
      <c r="K5" s="28"/>
      <c r="L5" s="371"/>
    </row>
    <row r="6" s="64" customFormat="1" ht="18" customHeight="1" spans="1:12">
      <c r="A6" s="92" t="s">
        <v>106</v>
      </c>
      <c r="B6" s="93"/>
      <c r="C6" s="93"/>
      <c r="D6" s="93"/>
      <c r="E6" s="93"/>
      <c r="F6" s="363"/>
      <c r="G6" s="363"/>
      <c r="H6" s="28" t="s">
        <v>107</v>
      </c>
      <c r="I6" s="28"/>
      <c r="J6" s="28"/>
      <c r="K6" s="28"/>
      <c r="L6" s="110" t="s">
        <v>108</v>
      </c>
    </row>
    <row r="7" s="64" customFormat="1" ht="17.25" customHeight="1" spans="1:12">
      <c r="A7" s="289" t="s">
        <v>109</v>
      </c>
      <c r="B7" s="28"/>
      <c r="C7" s="28"/>
      <c r="D7" s="28"/>
      <c r="E7" s="28"/>
      <c r="F7" s="290">
        <v>110</v>
      </c>
      <c r="G7" s="290"/>
      <c r="H7" s="364" t="s">
        <v>110</v>
      </c>
      <c r="I7" s="364"/>
      <c r="J7" s="364"/>
      <c r="K7" s="364"/>
      <c r="L7" s="110" t="s">
        <v>108</v>
      </c>
    </row>
    <row r="8" s="64" customFormat="1" ht="18" customHeight="1" spans="1:12">
      <c r="A8" s="289" t="s">
        <v>111</v>
      </c>
      <c r="B8" s="28"/>
      <c r="C8" s="28"/>
      <c r="D8" s="28"/>
      <c r="E8" s="28"/>
      <c r="F8" s="93" t="s">
        <v>112</v>
      </c>
      <c r="G8" s="93"/>
      <c r="H8" s="28" t="s">
        <v>113</v>
      </c>
      <c r="I8" s="28"/>
      <c r="J8" s="93" t="s">
        <v>114</v>
      </c>
      <c r="K8" s="93"/>
      <c r="L8" s="110"/>
    </row>
    <row r="9" s="64" customFormat="1" ht="18" customHeight="1" spans="1:12">
      <c r="A9" s="365" t="s">
        <v>115</v>
      </c>
      <c r="B9" s="358"/>
      <c r="C9" s="358"/>
      <c r="D9" s="358"/>
      <c r="E9" s="358"/>
      <c r="F9" s="358"/>
      <c r="G9" s="358"/>
      <c r="H9" s="358"/>
      <c r="I9" s="358"/>
      <c r="J9" s="358"/>
      <c r="K9" s="358"/>
      <c r="L9" s="372"/>
    </row>
    <row r="10" s="64" customFormat="1" ht="18" customHeight="1" spans="1:12">
      <c r="A10" s="289" t="s">
        <v>116</v>
      </c>
      <c r="B10" s="28"/>
      <c r="C10" s="28"/>
      <c r="D10" s="28"/>
      <c r="E10" s="28"/>
      <c r="F10" s="93" t="s">
        <v>117</v>
      </c>
      <c r="G10" s="93"/>
      <c r="H10" s="28" t="s">
        <v>118</v>
      </c>
      <c r="I10" s="28"/>
      <c r="J10" s="28"/>
      <c r="K10" s="28"/>
      <c r="L10" s="110" t="s">
        <v>117</v>
      </c>
    </row>
    <row r="11" s="64" customFormat="1" ht="18" customHeight="1" spans="1:12">
      <c r="A11" s="14" t="s">
        <v>119</v>
      </c>
      <c r="B11" s="364" t="s">
        <v>120</v>
      </c>
      <c r="C11" s="364"/>
      <c r="D11" s="364"/>
      <c r="E11" s="364"/>
      <c r="F11" s="364"/>
      <c r="G11" s="364"/>
      <c r="H11" s="364" t="s">
        <v>121</v>
      </c>
      <c r="I11" s="364"/>
      <c r="J11" s="364"/>
      <c r="K11" s="364"/>
      <c r="L11" s="373"/>
    </row>
    <row r="12" s="64" customFormat="1" ht="18.75" customHeight="1" spans="1:20">
      <c r="A12" s="14"/>
      <c r="B12" s="364" t="s">
        <v>122</v>
      </c>
      <c r="C12" s="364"/>
      <c r="D12" s="364"/>
      <c r="E12" s="364"/>
      <c r="F12" s="364"/>
      <c r="G12" s="364"/>
      <c r="H12" s="364" t="s">
        <v>123</v>
      </c>
      <c r="I12" s="364"/>
      <c r="J12" s="364"/>
      <c r="K12" s="364"/>
      <c r="L12" s="373"/>
      <c r="N12" s="1"/>
      <c r="O12" s="120"/>
      <c r="P12" s="120"/>
      <c r="Q12" s="120"/>
      <c r="R12" s="120"/>
      <c r="S12" s="120"/>
      <c r="T12" s="120"/>
    </row>
    <row r="13" s="64" customFormat="1" ht="18" customHeight="1" spans="1:20">
      <c r="A13" s="289" t="s">
        <v>124</v>
      </c>
      <c r="B13" s="28"/>
      <c r="C13" s="28"/>
      <c r="D13" s="28"/>
      <c r="E13" s="28"/>
      <c r="F13" s="93" t="s">
        <v>117</v>
      </c>
      <c r="G13" s="93"/>
      <c r="H13" s="28" t="s">
        <v>125</v>
      </c>
      <c r="I13" s="28"/>
      <c r="J13" s="28"/>
      <c r="K13" s="28"/>
      <c r="L13" s="110" t="s">
        <v>117</v>
      </c>
      <c r="N13" s="1"/>
      <c r="O13" s="120"/>
      <c r="P13" s="120"/>
      <c r="Q13" s="120"/>
      <c r="R13" s="120"/>
      <c r="S13" s="120"/>
      <c r="T13" s="120"/>
    </row>
    <row r="14" s="64" customFormat="1" ht="18" customHeight="1" spans="1:20">
      <c r="A14" s="289" t="s">
        <v>126</v>
      </c>
      <c r="B14" s="28"/>
      <c r="C14" s="28"/>
      <c r="D14" s="28"/>
      <c r="E14" s="28"/>
      <c r="F14" s="15"/>
      <c r="G14" s="15"/>
      <c r="H14" s="28" t="s">
        <v>127</v>
      </c>
      <c r="I14" s="28"/>
      <c r="J14" s="28"/>
      <c r="K14" s="28"/>
      <c r="L14" s="110" t="s">
        <v>117</v>
      </c>
      <c r="N14" s="1"/>
      <c r="O14" s="120"/>
      <c r="P14" s="120"/>
      <c r="Q14" s="120"/>
      <c r="R14" s="120"/>
      <c r="S14" s="120"/>
      <c r="T14" s="120"/>
    </row>
    <row r="15" s="64" customFormat="1" ht="18" customHeight="1" spans="1:20">
      <c r="A15" s="289" t="s">
        <v>128</v>
      </c>
      <c r="B15" s="28"/>
      <c r="C15" s="28"/>
      <c r="D15" s="28"/>
      <c r="E15" s="28"/>
      <c r="F15" s="15"/>
      <c r="G15" s="15"/>
      <c r="H15" s="366" t="s">
        <v>129</v>
      </c>
      <c r="I15" s="366"/>
      <c r="J15" s="366" t="s">
        <v>130</v>
      </c>
      <c r="K15" s="366"/>
      <c r="L15" s="374"/>
      <c r="N15" s="1"/>
      <c r="O15" s="120"/>
      <c r="P15" s="120"/>
      <c r="Q15" s="120"/>
      <c r="R15" s="120"/>
      <c r="S15" s="120"/>
      <c r="T15" s="120"/>
    </row>
    <row r="16" s="64" customFormat="1" ht="18" customHeight="1" spans="1:20">
      <c r="A16" s="289" t="s">
        <v>131</v>
      </c>
      <c r="B16" s="93" t="s">
        <v>132</v>
      </c>
      <c r="C16" s="93"/>
      <c r="D16" s="93"/>
      <c r="E16" s="93"/>
      <c r="F16" s="93"/>
      <c r="G16" s="93"/>
      <c r="H16" s="93"/>
      <c r="I16" s="93"/>
      <c r="J16" s="93" t="s">
        <v>133</v>
      </c>
      <c r="K16" s="93"/>
      <c r="L16" s="110"/>
      <c r="N16" s="1"/>
      <c r="O16" s="120"/>
      <c r="P16" s="120"/>
      <c r="Q16" s="120"/>
      <c r="R16" s="120"/>
      <c r="S16" s="120"/>
      <c r="T16" s="120"/>
    </row>
    <row r="17" s="64" customFormat="1" ht="18" customHeight="1" spans="1:23">
      <c r="A17" s="289"/>
      <c r="B17" s="93" t="s">
        <v>134</v>
      </c>
      <c r="C17" s="93"/>
      <c r="D17" s="93"/>
      <c r="E17" s="93"/>
      <c r="F17" s="93"/>
      <c r="G17" s="93"/>
      <c r="H17" s="93"/>
      <c r="I17" s="93"/>
      <c r="J17" s="93" t="s">
        <v>135</v>
      </c>
      <c r="K17" s="93"/>
      <c r="L17" s="110"/>
      <c r="N17" s="1"/>
      <c r="O17" s="120"/>
      <c r="P17" s="120"/>
      <c r="Q17" s="120"/>
      <c r="R17" s="120"/>
      <c r="S17" s="120"/>
      <c r="T17" s="120"/>
      <c r="U17" s="120"/>
      <c r="V17" s="120"/>
      <c r="W17" s="120"/>
    </row>
    <row r="18" s="64" customFormat="1" ht="18" customHeight="1" spans="1:23">
      <c r="A18" s="289" t="s">
        <v>136</v>
      </c>
      <c r="B18" s="28"/>
      <c r="C18" s="28"/>
      <c r="D18" s="28"/>
      <c r="E18" s="28" t="s">
        <v>137</v>
      </c>
      <c r="F18" s="28"/>
      <c r="G18" s="28"/>
      <c r="H18" s="28"/>
      <c r="I18" s="28"/>
      <c r="J18" s="93" t="s">
        <v>138</v>
      </c>
      <c r="K18" s="93"/>
      <c r="L18" s="110"/>
      <c r="N18" s="1"/>
      <c r="O18" s="120"/>
      <c r="P18" s="120"/>
      <c r="Q18" s="120"/>
      <c r="R18" s="120"/>
      <c r="S18" s="120"/>
      <c r="T18" s="120"/>
      <c r="U18" s="120"/>
      <c r="V18" s="120"/>
      <c r="W18" s="120"/>
    </row>
    <row r="19" s="64" customFormat="1" ht="18" customHeight="1" spans="1:23">
      <c r="A19" s="289"/>
      <c r="B19" s="28"/>
      <c r="C19" s="28"/>
      <c r="D19" s="28"/>
      <c r="E19" s="28" t="s">
        <v>139</v>
      </c>
      <c r="F19" s="28"/>
      <c r="G19" s="28"/>
      <c r="H19" s="28"/>
      <c r="I19" s="28"/>
      <c r="J19" s="93" t="s">
        <v>140</v>
      </c>
      <c r="K19" s="93"/>
      <c r="L19" s="110"/>
      <c r="N19" s="1"/>
      <c r="O19" s="120"/>
      <c r="P19" s="120"/>
      <c r="Q19" s="120"/>
      <c r="R19" s="120"/>
      <c r="S19" s="120"/>
      <c r="T19" s="120"/>
      <c r="U19" s="120"/>
      <c r="V19" s="120"/>
      <c r="W19" s="120"/>
    </row>
    <row r="20" s="64" customFormat="1" ht="18" customHeight="1" spans="1:24">
      <c r="A20" s="289" t="s">
        <v>141</v>
      </c>
      <c r="B20" s="28"/>
      <c r="C20" s="28"/>
      <c r="D20" s="28"/>
      <c r="E20" s="93" t="s">
        <v>142</v>
      </c>
      <c r="F20" s="93"/>
      <c r="G20" s="93"/>
      <c r="H20" s="93" t="s">
        <v>143</v>
      </c>
      <c r="I20" s="93"/>
      <c r="J20" s="93"/>
      <c r="K20" s="93"/>
      <c r="L20" s="110"/>
      <c r="N20" s="1"/>
      <c r="O20" s="120"/>
      <c r="P20" s="120"/>
      <c r="Q20" s="120"/>
      <c r="R20" s="120"/>
      <c r="S20" s="120"/>
      <c r="T20" s="120"/>
      <c r="U20" s="120"/>
      <c r="V20" s="120"/>
      <c r="W20" s="120"/>
      <c r="X20" s="120"/>
    </row>
    <row r="21" s="64" customFormat="1" ht="18" customHeight="1" spans="1:24">
      <c r="A21" s="289" t="s">
        <v>144</v>
      </c>
      <c r="B21" s="28"/>
      <c r="C21" s="28"/>
      <c r="D21" s="28"/>
      <c r="E21" s="93"/>
      <c r="F21" s="93"/>
      <c r="G21" s="93"/>
      <c r="H21" s="93" t="s">
        <v>145</v>
      </c>
      <c r="I21" s="93"/>
      <c r="J21" s="93"/>
      <c r="K21" s="93"/>
      <c r="L21" s="375" t="s">
        <v>146</v>
      </c>
      <c r="N21" s="1"/>
      <c r="O21" s="120"/>
      <c r="P21" s="120"/>
      <c r="Q21" s="120"/>
      <c r="R21" s="120"/>
      <c r="S21" s="120"/>
      <c r="T21" s="120"/>
      <c r="U21" s="120"/>
      <c r="V21" s="120"/>
      <c r="W21" s="120"/>
      <c r="X21" s="120"/>
    </row>
    <row r="22" s="64" customFormat="1" ht="18" customHeight="1" spans="1:24">
      <c r="A22" s="289" t="s">
        <v>147</v>
      </c>
      <c r="B22" s="28"/>
      <c r="C22" s="28"/>
      <c r="D22" s="28"/>
      <c r="E22" s="28"/>
      <c r="F22" s="28"/>
      <c r="G22" s="93" t="s">
        <v>117</v>
      </c>
      <c r="H22" s="93" t="s">
        <v>148</v>
      </c>
      <c r="I22" s="93"/>
      <c r="J22" s="93"/>
      <c r="K22" s="93"/>
      <c r="L22" s="110" t="s">
        <v>117</v>
      </c>
      <c r="N22" s="1"/>
      <c r="O22" s="1"/>
      <c r="P22" s="120"/>
      <c r="Q22" s="120"/>
      <c r="R22" s="120"/>
      <c r="S22" s="120"/>
      <c r="T22" s="120"/>
      <c r="U22" s="120"/>
      <c r="V22" s="120"/>
      <c r="W22" s="120"/>
      <c r="X22" s="120"/>
    </row>
    <row r="23" s="64" customFormat="1" ht="27" customHeight="1" spans="1:24">
      <c r="A23" s="289" t="s">
        <v>149</v>
      </c>
      <c r="B23" s="28"/>
      <c r="C23" s="28"/>
      <c r="D23" s="28"/>
      <c r="E23" s="28"/>
      <c r="F23" s="28"/>
      <c r="G23" s="93" t="s">
        <v>117</v>
      </c>
      <c r="H23" s="93" t="s">
        <v>150</v>
      </c>
      <c r="I23" s="93"/>
      <c r="J23" s="93"/>
      <c r="K23" s="93"/>
      <c r="L23" s="110" t="s">
        <v>117</v>
      </c>
      <c r="N23" s="125"/>
      <c r="X23" s="120"/>
    </row>
    <row r="24" s="64" customFormat="1" ht="18" customHeight="1" spans="1:24">
      <c r="A24" s="289" t="s">
        <v>151</v>
      </c>
      <c r="B24" s="28"/>
      <c r="C24" s="28"/>
      <c r="D24" s="28"/>
      <c r="E24" s="28"/>
      <c r="F24" s="28"/>
      <c r="G24" s="93" t="s">
        <v>117</v>
      </c>
      <c r="H24" s="93" t="s">
        <v>152</v>
      </c>
      <c r="I24" s="93"/>
      <c r="J24" s="93"/>
      <c r="K24" s="93"/>
      <c r="L24" s="110" t="s">
        <v>117</v>
      </c>
      <c r="N24" s="125"/>
      <c r="X24" s="120"/>
    </row>
    <row r="25" s="64" customFormat="1" ht="18" customHeight="1" spans="1:24">
      <c r="A25" s="289" t="s">
        <v>153</v>
      </c>
      <c r="B25" s="28"/>
      <c r="C25" s="28"/>
      <c r="D25" s="28"/>
      <c r="E25" s="28"/>
      <c r="F25" s="28"/>
      <c r="G25" s="93" t="s">
        <v>117</v>
      </c>
      <c r="H25" s="93" t="s">
        <v>154</v>
      </c>
      <c r="I25" s="93"/>
      <c r="J25" s="93"/>
      <c r="K25" s="93"/>
      <c r="L25" s="110" t="s">
        <v>117</v>
      </c>
      <c r="N25" s="125"/>
      <c r="X25" s="120"/>
    </row>
    <row r="26" s="64" customFormat="1" ht="18" customHeight="1" spans="1:24">
      <c r="A26" s="367" t="s">
        <v>155</v>
      </c>
      <c r="B26" s="36"/>
      <c r="C26" s="36"/>
      <c r="D26" s="36"/>
      <c r="E26" s="36"/>
      <c r="F26" s="36"/>
      <c r="G26" s="36" t="s">
        <v>156</v>
      </c>
      <c r="H26" s="36"/>
      <c r="I26" s="36"/>
      <c r="J26" s="36"/>
      <c r="K26" s="36"/>
      <c r="L26" s="97"/>
      <c r="N26" s="125"/>
      <c r="X26" s="120"/>
    </row>
    <row r="27" s="64" customFormat="1" ht="20.1" customHeight="1" spans="1:12">
      <c r="A27" s="102" t="s">
        <v>157</v>
      </c>
      <c r="B27" s="103"/>
      <c r="C27" s="103"/>
      <c r="D27" s="103"/>
      <c r="E27" s="103"/>
      <c r="F27" s="103"/>
      <c r="G27" s="103"/>
      <c r="H27" s="103"/>
      <c r="I27" s="103"/>
      <c r="J27" s="103"/>
      <c r="K27" s="103"/>
      <c r="L27" s="109"/>
    </row>
    <row r="28" s="64" customFormat="1" ht="29.1" customHeight="1" spans="1:12">
      <c r="A28" s="14" t="s">
        <v>158</v>
      </c>
      <c r="B28" s="15"/>
      <c r="C28" s="15" t="s">
        <v>159</v>
      </c>
      <c r="D28" s="15" t="s">
        <v>160</v>
      </c>
      <c r="E28" s="15"/>
      <c r="F28" s="15"/>
      <c r="G28" s="15"/>
      <c r="H28" s="15" t="s">
        <v>161</v>
      </c>
      <c r="I28" s="15" t="s">
        <v>162</v>
      </c>
      <c r="J28" s="15"/>
      <c r="K28" s="15"/>
      <c r="L28" s="16" t="s">
        <v>163</v>
      </c>
    </row>
    <row r="29" ht="18" customHeight="1" spans="1:12">
      <c r="A29" s="92"/>
      <c r="B29" s="93"/>
      <c r="C29" s="93"/>
      <c r="D29" s="368"/>
      <c r="E29" s="368"/>
      <c r="F29" s="368"/>
      <c r="G29" s="368"/>
      <c r="H29" s="369"/>
      <c r="I29" s="376"/>
      <c r="J29" s="376"/>
      <c r="K29" s="376"/>
      <c r="L29" s="110"/>
    </row>
    <row r="30" ht="18" customHeight="1" spans="1:12">
      <c r="A30" s="92"/>
      <c r="B30" s="93"/>
      <c r="C30" s="93"/>
      <c r="D30" s="368"/>
      <c r="E30" s="368"/>
      <c r="F30" s="368"/>
      <c r="G30" s="368"/>
      <c r="H30" s="369"/>
      <c r="I30" s="376"/>
      <c r="J30" s="376"/>
      <c r="K30" s="376"/>
      <c r="L30" s="110"/>
    </row>
    <row r="31" ht="18" customHeight="1" spans="1:12">
      <c r="A31" s="92"/>
      <c r="B31" s="93"/>
      <c r="C31" s="93"/>
      <c r="D31" s="368"/>
      <c r="E31" s="368"/>
      <c r="F31" s="368"/>
      <c r="G31" s="368"/>
      <c r="H31" s="369"/>
      <c r="I31" s="376"/>
      <c r="J31" s="376"/>
      <c r="K31" s="376"/>
      <c r="L31" s="110"/>
    </row>
    <row r="32" ht="18" customHeight="1" spans="1:12">
      <c r="A32" s="92"/>
      <c r="B32" s="93"/>
      <c r="C32" s="93"/>
      <c r="D32" s="368"/>
      <c r="E32" s="368"/>
      <c r="F32" s="368"/>
      <c r="G32" s="368"/>
      <c r="H32" s="369"/>
      <c r="I32" s="376"/>
      <c r="J32" s="376"/>
      <c r="K32" s="376"/>
      <c r="L32" s="110"/>
    </row>
    <row r="33" ht="18" customHeight="1" spans="1:12">
      <c r="A33" s="92"/>
      <c r="B33" s="93"/>
      <c r="C33" s="93"/>
      <c r="D33" s="368"/>
      <c r="E33" s="368"/>
      <c r="F33" s="368"/>
      <c r="G33" s="368"/>
      <c r="H33" s="369"/>
      <c r="I33" s="376"/>
      <c r="J33" s="376"/>
      <c r="K33" s="376"/>
      <c r="L33" s="110"/>
    </row>
    <row r="34" ht="18" customHeight="1" spans="1:12">
      <c r="A34" s="92"/>
      <c r="B34" s="93"/>
      <c r="C34" s="93"/>
      <c r="D34" s="368"/>
      <c r="E34" s="368"/>
      <c r="F34" s="368"/>
      <c r="G34" s="368"/>
      <c r="H34" s="369"/>
      <c r="I34" s="376"/>
      <c r="J34" s="376"/>
      <c r="K34" s="376"/>
      <c r="L34" s="110"/>
    </row>
    <row r="35" ht="18" customHeight="1" spans="1:12">
      <c r="A35" s="92"/>
      <c r="B35" s="93"/>
      <c r="C35" s="93"/>
      <c r="D35" s="368"/>
      <c r="E35" s="368"/>
      <c r="F35" s="368"/>
      <c r="G35" s="368"/>
      <c r="H35" s="369"/>
      <c r="I35" s="376"/>
      <c r="J35" s="376"/>
      <c r="K35" s="376"/>
      <c r="L35" s="110"/>
    </row>
    <row r="36" ht="18" customHeight="1" spans="1:12">
      <c r="A36" s="92"/>
      <c r="B36" s="93"/>
      <c r="C36" s="93"/>
      <c r="D36" s="368"/>
      <c r="E36" s="368"/>
      <c r="F36" s="368"/>
      <c r="G36" s="368"/>
      <c r="H36" s="369"/>
      <c r="I36" s="376"/>
      <c r="J36" s="376"/>
      <c r="K36" s="376"/>
      <c r="L36" s="110"/>
    </row>
    <row r="37" ht="18" customHeight="1" spans="1:12">
      <c r="A37" s="92"/>
      <c r="B37" s="93"/>
      <c r="C37" s="93"/>
      <c r="D37" s="368"/>
      <c r="E37" s="368"/>
      <c r="F37" s="368"/>
      <c r="G37" s="368"/>
      <c r="H37" s="369"/>
      <c r="I37" s="376"/>
      <c r="J37" s="376"/>
      <c r="K37" s="376"/>
      <c r="L37" s="110"/>
    </row>
    <row r="38" ht="18" customHeight="1" spans="1:12">
      <c r="A38" s="92"/>
      <c r="B38" s="93"/>
      <c r="C38" s="93"/>
      <c r="D38" s="368"/>
      <c r="E38" s="368"/>
      <c r="F38" s="368"/>
      <c r="G38" s="368"/>
      <c r="H38" s="369"/>
      <c r="I38" s="376"/>
      <c r="J38" s="376"/>
      <c r="K38" s="376"/>
      <c r="L38" s="110"/>
    </row>
    <row r="39" ht="18" customHeight="1" spans="1:12">
      <c r="A39" s="21" t="s">
        <v>164</v>
      </c>
      <c r="B39" s="39"/>
      <c r="C39" s="39" t="s">
        <v>165</v>
      </c>
      <c r="D39" s="39" t="s">
        <v>165</v>
      </c>
      <c r="E39" s="39"/>
      <c r="F39" s="39"/>
      <c r="G39" s="39"/>
      <c r="H39" s="370"/>
      <c r="I39" s="377"/>
      <c r="J39" s="377"/>
      <c r="K39" s="377"/>
      <c r="L39" s="265" t="s">
        <v>165</v>
      </c>
    </row>
  </sheetData>
  <mergeCells count="104">
    <mergeCell ref="A1:L1"/>
    <mergeCell ref="A3:L3"/>
    <mergeCell ref="A4:E4"/>
    <mergeCell ref="F4:G4"/>
    <mergeCell ref="H4:K4"/>
    <mergeCell ref="A5:E5"/>
    <mergeCell ref="F5:G5"/>
    <mergeCell ref="H5:K5"/>
    <mergeCell ref="A6:E6"/>
    <mergeCell ref="F6:G6"/>
    <mergeCell ref="H6:K6"/>
    <mergeCell ref="A7:E7"/>
    <mergeCell ref="F7:G7"/>
    <mergeCell ref="H7:K7"/>
    <mergeCell ref="A8:E8"/>
    <mergeCell ref="F8:G8"/>
    <mergeCell ref="H8:I8"/>
    <mergeCell ref="J8:L8"/>
    <mergeCell ref="A9:L9"/>
    <mergeCell ref="A10:E10"/>
    <mergeCell ref="F10:G10"/>
    <mergeCell ref="H10:K10"/>
    <mergeCell ref="B11:G11"/>
    <mergeCell ref="H11:L11"/>
    <mergeCell ref="B12:G12"/>
    <mergeCell ref="H12:L12"/>
    <mergeCell ref="A13:E13"/>
    <mergeCell ref="F13:G13"/>
    <mergeCell ref="H13:K13"/>
    <mergeCell ref="A14:E14"/>
    <mergeCell ref="F14:G14"/>
    <mergeCell ref="H14:K14"/>
    <mergeCell ref="A15:E15"/>
    <mergeCell ref="F15:G15"/>
    <mergeCell ref="H15:I15"/>
    <mergeCell ref="J15:L15"/>
    <mergeCell ref="B16:G16"/>
    <mergeCell ref="H16:I16"/>
    <mergeCell ref="J16:K16"/>
    <mergeCell ref="B17:G17"/>
    <mergeCell ref="H17:I17"/>
    <mergeCell ref="J17:K17"/>
    <mergeCell ref="E18:G18"/>
    <mergeCell ref="H18:I18"/>
    <mergeCell ref="J18:K18"/>
    <mergeCell ref="E19:G19"/>
    <mergeCell ref="H19:I19"/>
    <mergeCell ref="J19:K19"/>
    <mergeCell ref="A20:D20"/>
    <mergeCell ref="E20:G20"/>
    <mergeCell ref="H20:K20"/>
    <mergeCell ref="A21:D21"/>
    <mergeCell ref="E21:G21"/>
    <mergeCell ref="H21:K21"/>
    <mergeCell ref="A22:F22"/>
    <mergeCell ref="H22:K22"/>
    <mergeCell ref="A23:F23"/>
    <mergeCell ref="H23:K23"/>
    <mergeCell ref="A24:F24"/>
    <mergeCell ref="H24:K24"/>
    <mergeCell ref="A25:F25"/>
    <mergeCell ref="H25:K25"/>
    <mergeCell ref="A26:F26"/>
    <mergeCell ref="G26:L26"/>
    <mergeCell ref="A27:L27"/>
    <mergeCell ref="A28:B28"/>
    <mergeCell ref="D28:G28"/>
    <mergeCell ref="I28:K28"/>
    <mergeCell ref="A29:B29"/>
    <mergeCell ref="D29:G29"/>
    <mergeCell ref="I29:K29"/>
    <mergeCell ref="A30:B30"/>
    <mergeCell ref="D30:G30"/>
    <mergeCell ref="I30:K30"/>
    <mergeCell ref="A31:B31"/>
    <mergeCell ref="D31:G31"/>
    <mergeCell ref="I31:K31"/>
    <mergeCell ref="A32:B32"/>
    <mergeCell ref="D32:G32"/>
    <mergeCell ref="I32:K32"/>
    <mergeCell ref="A33:B33"/>
    <mergeCell ref="D33:G33"/>
    <mergeCell ref="I33:K33"/>
    <mergeCell ref="A34:B34"/>
    <mergeCell ref="D34:G34"/>
    <mergeCell ref="I34:K34"/>
    <mergeCell ref="A35:B35"/>
    <mergeCell ref="D35:G35"/>
    <mergeCell ref="I35:K35"/>
    <mergeCell ref="A36:B36"/>
    <mergeCell ref="D36:G36"/>
    <mergeCell ref="I36:K36"/>
    <mergeCell ref="A37:B37"/>
    <mergeCell ref="D37:G37"/>
    <mergeCell ref="I37:K37"/>
    <mergeCell ref="A38:B38"/>
    <mergeCell ref="D38:G38"/>
    <mergeCell ref="I38:K38"/>
    <mergeCell ref="A39:B39"/>
    <mergeCell ref="D39:G39"/>
    <mergeCell ref="I39:K39"/>
    <mergeCell ref="A11:A12"/>
    <mergeCell ref="A16:A17"/>
    <mergeCell ref="A18:D19"/>
  </mergeCells>
  <dataValidations count="1">
    <dataValidation type="list" allowBlank="1" showInputMessage="1" showErrorMessage="1" sqref="L20">
      <formula1>"100,200,300,400,500,600"</formula1>
    </dataValidation>
  </dataValidations>
  <printOptions horizontalCentered="1"/>
  <pageMargins left="0.748031496062992" right="0.47244094488189" top="0.78740157480315" bottom="0.78740157480315" header="0.511811023622047" footer="0.511811023622047"/>
  <pageSetup paperSize="9" scale="99" fitToHeight="0" orientation="portrait"/>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F27"/>
  <sheetViews>
    <sheetView workbookViewId="0">
      <selection activeCell="C32" sqref="C32"/>
    </sheetView>
  </sheetViews>
  <sheetFormatPr defaultColWidth="9" defaultRowHeight="13.5" outlineLevelCol="5"/>
  <cols>
    <col min="2" max="2" width="40.375" customWidth="1"/>
    <col min="3" max="3" width="18" customWidth="1"/>
    <col min="4" max="4" width="30.375" customWidth="1"/>
    <col min="5" max="5" width="33.25" customWidth="1"/>
  </cols>
  <sheetData>
    <row r="1" customHeight="1" spans="1:1">
      <c r="A1" s="1"/>
    </row>
    <row r="2" ht="24" customHeight="1" spans="1:5">
      <c r="A2" s="2" t="s">
        <v>1064</v>
      </c>
      <c r="B2" s="2"/>
      <c r="C2" s="2"/>
      <c r="D2" s="2"/>
      <c r="E2" s="2"/>
    </row>
    <row r="3" ht="17.1" customHeight="1" spans="1:5">
      <c r="A3" s="44"/>
      <c r="B3" s="44"/>
      <c r="C3" s="44"/>
      <c r="D3" s="44"/>
      <c r="E3" s="44"/>
    </row>
    <row r="4" ht="23.1" customHeight="1" spans="1:5">
      <c r="A4" s="8" t="s">
        <v>255</v>
      </c>
      <c r="B4" s="9" t="s">
        <v>302</v>
      </c>
      <c r="C4" s="9" t="s">
        <v>1065</v>
      </c>
      <c r="D4" s="9" t="s">
        <v>1066</v>
      </c>
      <c r="E4" s="10" t="s">
        <v>1067</v>
      </c>
    </row>
    <row r="5" ht="23.1" customHeight="1" spans="1:5">
      <c r="A5" s="14"/>
      <c r="B5" s="15"/>
      <c r="C5" s="15" t="s">
        <v>1068</v>
      </c>
      <c r="D5" s="15">
        <v>2</v>
      </c>
      <c r="E5" s="16">
        <v>3</v>
      </c>
    </row>
    <row r="6" ht="24" customHeight="1" spans="1:5">
      <c r="A6" s="133" t="s">
        <v>1069</v>
      </c>
      <c r="B6" s="134"/>
      <c r="C6" s="134"/>
      <c r="D6" s="134"/>
      <c r="E6" s="135"/>
    </row>
    <row r="7" ht="18.95" customHeight="1" spans="1:5">
      <c r="A7" s="14">
        <v>1</v>
      </c>
      <c r="B7" s="28" t="s">
        <v>1070</v>
      </c>
      <c r="C7" s="136">
        <f>D7+E7</f>
        <v>0</v>
      </c>
      <c r="D7" s="136"/>
      <c r="E7" s="137"/>
    </row>
    <row r="8" ht="18.95" customHeight="1" spans="1:5">
      <c r="A8" s="14">
        <v>2</v>
      </c>
      <c r="B8" s="28" t="s">
        <v>1071</v>
      </c>
      <c r="C8" s="138">
        <v>0.7</v>
      </c>
      <c r="D8" s="138">
        <v>0.7</v>
      </c>
      <c r="E8" s="139">
        <v>0.7</v>
      </c>
    </row>
    <row r="9" ht="18.95" customHeight="1" spans="1:5">
      <c r="A9" s="14">
        <v>3</v>
      </c>
      <c r="B9" s="28" t="s">
        <v>1072</v>
      </c>
      <c r="C9" s="136">
        <f>D9+E9</f>
        <v>0</v>
      </c>
      <c r="D9" s="136">
        <f>ROUND(D7*D8,2)</f>
        <v>0</v>
      </c>
      <c r="E9" s="137">
        <f>ROUND(E7*E8,2)</f>
        <v>0</v>
      </c>
    </row>
    <row r="10" ht="18.95" customHeight="1" spans="1:5">
      <c r="A10" s="14">
        <v>4</v>
      </c>
      <c r="B10" s="28" t="s">
        <v>1073</v>
      </c>
      <c r="C10" s="136"/>
      <c r="D10" s="140" t="s">
        <v>466</v>
      </c>
      <c r="E10" s="141" t="s">
        <v>466</v>
      </c>
    </row>
    <row r="11" ht="18.95" customHeight="1" spans="1:5">
      <c r="A11" s="14">
        <v>5</v>
      </c>
      <c r="B11" s="28" t="s">
        <v>1074</v>
      </c>
      <c r="C11" s="136">
        <f>C9+C10</f>
        <v>0</v>
      </c>
      <c r="D11" s="140" t="s">
        <v>466</v>
      </c>
      <c r="E11" s="141" t="s">
        <v>466</v>
      </c>
    </row>
    <row r="12" ht="18.95" customHeight="1" spans="1:5">
      <c r="A12" s="14">
        <v>6</v>
      </c>
      <c r="B12" s="28" t="s">
        <v>1075</v>
      </c>
      <c r="C12" s="136">
        <f>IF('A100000 中华人民共和国企业所得税年度纳税申报表（A类）'!D23-'A100000 中华人民共和国企业所得税年度纳税申报表（A类）'!D24-'A100000 中华人民共和国企业所得税年度纳税申报表（A类）'!D25-C20&lt;0,0,'A100000 中华人民共和国企业所得税年度纳税申报表（A类）'!D23-'A100000 中华人民共和国企业所得税年度纳税申报表（A类）'!D24-'A100000 中华人民共和国企业所得税年度纳税申报表（A类）'!D25-C20)</f>
        <v>0</v>
      </c>
      <c r="D12" s="140" t="s">
        <v>466</v>
      </c>
      <c r="E12" s="141" t="s">
        <v>466</v>
      </c>
    </row>
    <row r="13" ht="18.95" customHeight="1" spans="1:6">
      <c r="A13" s="14">
        <v>7</v>
      </c>
      <c r="B13" s="28" t="s">
        <v>1076</v>
      </c>
      <c r="C13" s="136">
        <f>MIN(C11,C12)</f>
        <v>0</v>
      </c>
      <c r="D13" s="136"/>
      <c r="E13" s="137"/>
      <c r="F13" s="31"/>
    </row>
    <row r="14" ht="18.95" customHeight="1" spans="1:5">
      <c r="A14" s="14">
        <v>8</v>
      </c>
      <c r="B14" s="28" t="s">
        <v>1077</v>
      </c>
      <c r="C14" s="136">
        <f>IF(C11-C12&gt;0,C11-C13,0)</f>
        <v>0</v>
      </c>
      <c r="D14" s="140" t="s">
        <v>466</v>
      </c>
      <c r="E14" s="141" t="s">
        <v>466</v>
      </c>
    </row>
    <row r="15" ht="27" customHeight="1" spans="1:5">
      <c r="A15" s="133" t="s">
        <v>1078</v>
      </c>
      <c r="B15" s="134"/>
      <c r="C15" s="134"/>
      <c r="D15" s="134"/>
      <c r="E15" s="135"/>
    </row>
    <row r="16" ht="18" customHeight="1" spans="1:5">
      <c r="A16" s="14">
        <v>9</v>
      </c>
      <c r="B16" s="28" t="s">
        <v>1079</v>
      </c>
      <c r="C16" s="136">
        <f>D16+E16</f>
        <v>0</v>
      </c>
      <c r="D16" s="136"/>
      <c r="E16" s="137"/>
    </row>
    <row r="17" ht="18" customHeight="1" spans="1:5">
      <c r="A17" s="14">
        <v>10</v>
      </c>
      <c r="B17" s="28" t="s">
        <v>1080</v>
      </c>
      <c r="C17" s="136">
        <f>D17+E17</f>
        <v>0</v>
      </c>
      <c r="D17" s="136"/>
      <c r="E17" s="137"/>
    </row>
    <row r="18" ht="18" customHeight="1" spans="1:5">
      <c r="A18" s="14">
        <v>11</v>
      </c>
      <c r="B18" s="28" t="s">
        <v>1081</v>
      </c>
      <c r="C18" s="136"/>
      <c r="D18" s="140" t="s">
        <v>466</v>
      </c>
      <c r="E18" s="141" t="s">
        <v>466</v>
      </c>
    </row>
    <row r="19" ht="18" customHeight="1" spans="1:5">
      <c r="A19" s="14">
        <v>12</v>
      </c>
      <c r="B19" s="28" t="s">
        <v>1082</v>
      </c>
      <c r="C19" s="136">
        <f>C17+C18</f>
        <v>0</v>
      </c>
      <c r="D19" s="140" t="s">
        <v>466</v>
      </c>
      <c r="E19" s="141" t="s">
        <v>466</v>
      </c>
    </row>
    <row r="20" ht="18" customHeight="1" spans="1:6">
      <c r="A20" s="14">
        <v>13</v>
      </c>
      <c r="B20" s="28" t="s">
        <v>1083</v>
      </c>
      <c r="C20" s="136">
        <f>IF(MIN(C16,C19,'A100000 中华人民共和国企业所得税年度纳税申报表（A类）'!D23-'A100000 中华人民共和国企业所得税年度纳税申报表（A类）'!D24-'A100000 中华人民共和国企业所得税年度纳税申报表（A类）'!D25)&gt;0,MIN(C16,C19,'A100000 中华人民共和国企业所得税年度纳税申报表（A类）'!D23-'A100000 中华人民共和国企业所得税年度纳税申报表（A类）'!D24-'A100000 中华人民共和国企业所得税年度纳税申报表（A类）'!D25),0)</f>
        <v>0</v>
      </c>
      <c r="D20" s="136"/>
      <c r="E20" s="137"/>
      <c r="F20" s="31"/>
    </row>
    <row r="21" ht="18" customHeight="1" spans="1:5">
      <c r="A21" s="14">
        <v>14</v>
      </c>
      <c r="B21" s="28" t="s">
        <v>1084</v>
      </c>
      <c r="C21" s="136"/>
      <c r="D21" s="140" t="s">
        <v>466</v>
      </c>
      <c r="E21" s="141" t="s">
        <v>466</v>
      </c>
    </row>
    <row r="22" ht="24" customHeight="1" spans="1:5">
      <c r="A22" s="133" t="s">
        <v>1085</v>
      </c>
      <c r="B22" s="134"/>
      <c r="C22" s="134"/>
      <c r="D22" s="134"/>
      <c r="E22" s="135"/>
    </row>
    <row r="23" ht="24" customHeight="1" spans="1:6">
      <c r="A23" s="21">
        <v>15</v>
      </c>
      <c r="B23" s="36" t="s">
        <v>1086</v>
      </c>
      <c r="C23" s="142">
        <f>C13+C20</f>
        <v>0</v>
      </c>
      <c r="D23" s="142"/>
      <c r="E23" s="143"/>
      <c r="F23" s="31"/>
    </row>
    <row r="25" ht="18.95" customHeight="1"/>
    <row r="26" ht="18.95" customHeight="1"/>
    <row r="27" ht="18.95" customHeight="1"/>
  </sheetData>
  <autoFilter ref="A5:E23">
    <extLst/>
  </autoFilter>
  <mergeCells count="6">
    <mergeCell ref="A2:E2"/>
    <mergeCell ref="A6:E6"/>
    <mergeCell ref="A15:E15"/>
    <mergeCell ref="A22:E22"/>
    <mergeCell ref="A4:A5"/>
    <mergeCell ref="B4:B5"/>
  </mergeCells>
  <printOptions horizontalCentered="1"/>
  <pageMargins left="0.751388888888889" right="0.751388888888889" top="1" bottom="0.802777777777778" header="0.5" footer="0.5"/>
  <pageSetup paperSize="9" orientation="landscape"/>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M62"/>
  <sheetViews>
    <sheetView topLeftCell="A17" workbookViewId="0">
      <selection activeCell="C59" sqref="C59"/>
    </sheetView>
  </sheetViews>
  <sheetFormatPr defaultColWidth="9" defaultRowHeight="13.5"/>
  <cols>
    <col min="1" max="1" width="8.75" customWidth="1"/>
    <col min="2" max="2" width="69.375" customWidth="1"/>
    <col min="3" max="3" width="19.75" customWidth="1"/>
  </cols>
  <sheetData>
    <row r="1" ht="17.25" customHeight="1" spans="1:1">
      <c r="A1" s="1"/>
    </row>
    <row r="2" ht="21" customHeight="1" spans="1:3">
      <c r="A2" s="2" t="s">
        <v>1087</v>
      </c>
      <c r="B2" s="2"/>
      <c r="C2" s="2"/>
    </row>
    <row r="3" ht="17.25" customHeight="1" spans="1:3">
      <c r="A3" s="3"/>
      <c r="B3" s="3"/>
      <c r="C3" s="3"/>
    </row>
    <row r="4" ht="24" customHeight="1" spans="1:13">
      <c r="A4" s="117" t="s">
        <v>255</v>
      </c>
      <c r="B4" s="118" t="s">
        <v>1088</v>
      </c>
      <c r="C4" s="119" t="s">
        <v>1089</v>
      </c>
      <c r="E4" s="1"/>
      <c r="F4" s="120"/>
      <c r="G4" s="120"/>
      <c r="H4" s="120"/>
      <c r="I4" s="120"/>
      <c r="J4" s="120"/>
      <c r="K4" s="120"/>
      <c r="L4" s="64"/>
      <c r="M4" s="64"/>
    </row>
    <row r="5" ht="21.75" customHeight="1" spans="1:13">
      <c r="A5" s="121">
        <v>1</v>
      </c>
      <c r="B5" s="122" t="s">
        <v>1090</v>
      </c>
      <c r="C5" s="123"/>
      <c r="E5" s="1"/>
      <c r="F5" s="120"/>
      <c r="G5" s="120"/>
      <c r="H5" s="120"/>
      <c r="I5" s="120"/>
      <c r="J5" s="120"/>
      <c r="K5" s="120"/>
      <c r="L5" s="64"/>
      <c r="M5" s="64"/>
    </row>
    <row r="6" ht="25.5" customHeight="1" spans="1:13">
      <c r="A6" s="121">
        <v>2</v>
      </c>
      <c r="B6" s="122" t="s">
        <v>1091</v>
      </c>
      <c r="C6" s="123">
        <f>'A107041 高新技术企业优惠情况及明细表'!J37</f>
        <v>0</v>
      </c>
      <c r="E6" s="1"/>
      <c r="F6" s="120"/>
      <c r="G6" s="120"/>
      <c r="H6" s="120"/>
      <c r="I6" s="120"/>
      <c r="J6" s="120"/>
      <c r="K6" s="120"/>
      <c r="L6" s="64"/>
      <c r="M6" s="64"/>
    </row>
    <row r="7" ht="31.5" customHeight="1" spans="1:13">
      <c r="A7" s="121">
        <v>3</v>
      </c>
      <c r="B7" s="122" t="s">
        <v>1092</v>
      </c>
      <c r="C7" s="123">
        <f>'A107041 高新技术企业优惠情况及明细表'!J38</f>
        <v>0</v>
      </c>
      <c r="E7" s="1"/>
      <c r="F7" s="120"/>
      <c r="G7" s="120"/>
      <c r="H7" s="120"/>
      <c r="I7" s="120"/>
      <c r="J7" s="120"/>
      <c r="K7" s="120"/>
      <c r="L7" s="64"/>
      <c r="M7" s="64"/>
    </row>
    <row r="8" ht="21.75" customHeight="1" spans="1:13">
      <c r="A8" s="121">
        <v>4</v>
      </c>
      <c r="B8" s="122" t="s">
        <v>1093</v>
      </c>
      <c r="C8" s="124" t="s">
        <v>466</v>
      </c>
      <c r="E8" s="1"/>
      <c r="F8" s="120"/>
      <c r="G8" s="120"/>
      <c r="H8" s="120"/>
      <c r="I8" s="120"/>
      <c r="J8" s="120"/>
      <c r="K8" s="120"/>
      <c r="L8" s="64"/>
      <c r="M8" s="64"/>
    </row>
    <row r="9" ht="21.75" customHeight="1" spans="1:13">
      <c r="A9" s="121">
        <v>5</v>
      </c>
      <c r="B9" s="122" t="s">
        <v>1094</v>
      </c>
      <c r="C9" s="123"/>
      <c r="E9" s="1"/>
      <c r="F9" s="120"/>
      <c r="G9" s="120"/>
      <c r="H9" s="120"/>
      <c r="I9" s="120"/>
      <c r="J9" s="120"/>
      <c r="K9" s="120"/>
      <c r="L9" s="120"/>
      <c r="M9" s="120"/>
    </row>
    <row r="10" ht="21.75" customHeight="1" spans="1:13">
      <c r="A10" s="121">
        <v>6</v>
      </c>
      <c r="B10" s="122" t="s">
        <v>1095</v>
      </c>
      <c r="C10" s="123"/>
      <c r="E10" s="1"/>
      <c r="F10" s="120"/>
      <c r="G10" s="120"/>
      <c r="H10" s="120"/>
      <c r="I10" s="120"/>
      <c r="J10" s="120"/>
      <c r="K10" s="120"/>
      <c r="L10" s="120"/>
      <c r="M10" s="120"/>
    </row>
    <row r="11" ht="27" customHeight="1" spans="1:13">
      <c r="A11" s="121">
        <v>7</v>
      </c>
      <c r="B11" s="122" t="s">
        <v>1096</v>
      </c>
      <c r="C11" s="124" t="s">
        <v>466</v>
      </c>
      <c r="E11" s="1"/>
      <c r="F11" s="120"/>
      <c r="G11" s="120"/>
      <c r="H11" s="120"/>
      <c r="I11" s="120"/>
      <c r="J11" s="120"/>
      <c r="K11" s="120"/>
      <c r="L11" s="120"/>
      <c r="M11" s="120"/>
    </row>
    <row r="12" ht="27" customHeight="1" spans="1:13">
      <c r="A12" s="121">
        <v>8</v>
      </c>
      <c r="B12" s="122" t="s">
        <v>1097</v>
      </c>
      <c r="C12" s="124" t="s">
        <v>466</v>
      </c>
      <c r="E12" s="1"/>
      <c r="F12" s="120"/>
      <c r="G12" s="120"/>
      <c r="H12" s="120"/>
      <c r="I12" s="120"/>
      <c r="J12" s="120"/>
      <c r="K12" s="120"/>
      <c r="L12" s="120"/>
      <c r="M12" s="120"/>
    </row>
    <row r="13" ht="23.25" customHeight="1" spans="1:13">
      <c r="A13" s="121">
        <v>9</v>
      </c>
      <c r="B13" s="122" t="s">
        <v>1098</v>
      </c>
      <c r="C13" s="123"/>
      <c r="E13" s="1"/>
      <c r="F13" s="120"/>
      <c r="G13" s="120"/>
      <c r="H13" s="120"/>
      <c r="I13" s="120"/>
      <c r="J13" s="120"/>
      <c r="K13" s="120"/>
      <c r="L13" s="120"/>
      <c r="M13" s="120"/>
    </row>
    <row r="14" ht="23.25" customHeight="1" spans="1:13">
      <c r="A14" s="121">
        <v>10</v>
      </c>
      <c r="B14" s="122" t="s">
        <v>1099</v>
      </c>
      <c r="C14" s="123"/>
      <c r="E14" s="1"/>
      <c r="F14" s="1"/>
      <c r="G14" s="120"/>
      <c r="H14" s="120"/>
      <c r="I14" s="120"/>
      <c r="J14" s="120"/>
      <c r="K14" s="120"/>
      <c r="L14" s="120"/>
      <c r="M14" s="120"/>
    </row>
    <row r="15" ht="23.25" customHeight="1" spans="1:13">
      <c r="A15" s="121">
        <v>11</v>
      </c>
      <c r="B15" s="122" t="s">
        <v>1100</v>
      </c>
      <c r="C15" s="123"/>
      <c r="E15" s="125"/>
      <c r="F15" s="64"/>
      <c r="G15" s="64"/>
      <c r="H15" s="64"/>
      <c r="I15" s="64"/>
      <c r="J15" s="64"/>
      <c r="K15" s="64"/>
      <c r="L15" s="64"/>
      <c r="M15" s="64"/>
    </row>
    <row r="16" ht="28.5" customHeight="1" spans="1:13">
      <c r="A16" s="121">
        <v>12</v>
      </c>
      <c r="B16" s="122" t="s">
        <v>1101</v>
      </c>
      <c r="C16" s="124" t="s">
        <v>466</v>
      </c>
      <c r="E16" s="125"/>
      <c r="F16" s="64"/>
      <c r="G16" s="64"/>
      <c r="H16" s="64"/>
      <c r="I16" s="64"/>
      <c r="J16" s="64"/>
      <c r="K16" s="64"/>
      <c r="L16" s="64"/>
      <c r="M16" s="64"/>
    </row>
    <row r="17" ht="26.25" customHeight="1" spans="1:13">
      <c r="A17" s="121">
        <v>13</v>
      </c>
      <c r="B17" s="122" t="s">
        <v>1102</v>
      </c>
      <c r="C17" s="123"/>
      <c r="E17" s="125"/>
      <c r="F17" s="64"/>
      <c r="G17" s="64"/>
      <c r="H17" s="64"/>
      <c r="I17" s="64"/>
      <c r="J17" s="64"/>
      <c r="K17" s="64"/>
      <c r="L17" s="64"/>
      <c r="M17" s="64"/>
    </row>
    <row r="18" ht="30" customHeight="1" spans="1:13">
      <c r="A18" s="121">
        <v>14</v>
      </c>
      <c r="B18" s="122" t="s">
        <v>1103</v>
      </c>
      <c r="C18" s="124" t="s">
        <v>466</v>
      </c>
      <c r="E18" s="125"/>
      <c r="F18" s="64"/>
      <c r="G18" s="64"/>
      <c r="H18" s="64"/>
      <c r="I18" s="64"/>
      <c r="J18" s="64"/>
      <c r="K18" s="64"/>
      <c r="L18" s="64"/>
      <c r="M18" s="64"/>
    </row>
    <row r="19" ht="25.5" customHeight="1" spans="1:3">
      <c r="A19" s="121">
        <v>15</v>
      </c>
      <c r="B19" s="122" t="s">
        <v>1104</v>
      </c>
      <c r="C19" s="123"/>
    </row>
    <row r="20" ht="33.95" customHeight="1" spans="1:3">
      <c r="A20" s="121">
        <v>16</v>
      </c>
      <c r="B20" s="122" t="s">
        <v>1105</v>
      </c>
      <c r="C20" s="123"/>
    </row>
    <row r="21" ht="27" customHeight="1" spans="1:3">
      <c r="A21" s="121">
        <v>17</v>
      </c>
      <c r="B21" s="122" t="s">
        <v>1106</v>
      </c>
      <c r="C21" s="123"/>
    </row>
    <row r="22" ht="27" customHeight="1" spans="1:3">
      <c r="A22" s="121">
        <v>18</v>
      </c>
      <c r="B22" s="122" t="s">
        <v>1107</v>
      </c>
      <c r="C22" s="123"/>
    </row>
    <row r="23" ht="27" customHeight="1" spans="1:3">
      <c r="A23" s="121">
        <v>19</v>
      </c>
      <c r="B23" s="122" t="s">
        <v>1108</v>
      </c>
      <c r="C23" s="123"/>
    </row>
    <row r="24" ht="27" customHeight="1" spans="1:3">
      <c r="A24" s="121">
        <v>20</v>
      </c>
      <c r="B24" s="122" t="s">
        <v>1109</v>
      </c>
      <c r="C24" s="123"/>
    </row>
    <row r="25" ht="25.5" customHeight="1" spans="1:3">
      <c r="A25" s="121">
        <v>21</v>
      </c>
      <c r="B25" s="126" t="s">
        <v>1110</v>
      </c>
      <c r="C25" s="123"/>
    </row>
    <row r="26" ht="24" customHeight="1" spans="1:3">
      <c r="A26" s="121">
        <v>22</v>
      </c>
      <c r="B26" s="122" t="s">
        <v>1111</v>
      </c>
      <c r="C26" s="123"/>
    </row>
    <row r="27" ht="29.1" customHeight="1" spans="1:3">
      <c r="A27" s="121">
        <v>23</v>
      </c>
      <c r="B27" s="122" t="s">
        <v>1112</v>
      </c>
      <c r="C27" s="123"/>
    </row>
    <row r="28" ht="26.25" customHeight="1" spans="1:3">
      <c r="A28" s="127">
        <v>24</v>
      </c>
      <c r="B28" s="128" t="s">
        <v>1113</v>
      </c>
      <c r="C28" s="123">
        <f>C29+C30+C31+C32</f>
        <v>0</v>
      </c>
    </row>
    <row r="29" ht="26.25" customHeight="1" spans="1:3">
      <c r="A29" s="127">
        <v>24.1</v>
      </c>
      <c r="B29" s="128" t="s">
        <v>1114</v>
      </c>
      <c r="C29" s="123"/>
    </row>
    <row r="30" ht="26.25" customHeight="1" spans="1:3">
      <c r="A30" s="127">
        <v>24.2</v>
      </c>
      <c r="B30" s="128" t="s">
        <v>1115</v>
      </c>
      <c r="C30" s="123"/>
    </row>
    <row r="31" ht="26.25" customHeight="1" spans="1:3">
      <c r="A31" s="127">
        <v>24.3</v>
      </c>
      <c r="B31" s="128" t="s">
        <v>1116</v>
      </c>
      <c r="C31" s="123"/>
    </row>
    <row r="32" ht="26.25" customHeight="1" spans="1:3">
      <c r="A32" s="127">
        <v>24.4</v>
      </c>
      <c r="B32" s="128" t="s">
        <v>1117</v>
      </c>
      <c r="C32" s="123"/>
    </row>
    <row r="33" ht="24" customHeight="1" spans="1:3">
      <c r="A33" s="121">
        <v>25</v>
      </c>
      <c r="B33" s="122" t="s">
        <v>1118</v>
      </c>
      <c r="C33" s="123"/>
    </row>
    <row r="34" ht="30" customHeight="1" spans="1:3">
      <c r="A34" s="121">
        <v>26</v>
      </c>
      <c r="B34" s="122" t="s">
        <v>1119</v>
      </c>
      <c r="C34" s="123"/>
    </row>
    <row r="35" ht="31.5" customHeight="1" spans="1:3">
      <c r="A35" s="121">
        <v>27</v>
      </c>
      <c r="B35" s="122" t="s">
        <v>1120</v>
      </c>
      <c r="C35" s="123"/>
    </row>
    <row r="36" ht="24" customHeight="1" spans="1:3">
      <c r="A36" s="121">
        <v>28</v>
      </c>
      <c r="B36" s="122" t="s">
        <v>1121</v>
      </c>
      <c r="C36" s="123">
        <f>C37+C38+C39+C40+C51+C52</f>
        <v>0</v>
      </c>
    </row>
    <row r="37" ht="23.25" customHeight="1" spans="1:3">
      <c r="A37" s="121">
        <v>28.1</v>
      </c>
      <c r="B37" s="129" t="s">
        <v>1122</v>
      </c>
      <c r="C37" s="123"/>
    </row>
    <row r="38" ht="23.25" customHeight="1" spans="1:3">
      <c r="A38" s="121">
        <v>28.2</v>
      </c>
      <c r="B38" s="129" t="s">
        <v>1123</v>
      </c>
      <c r="C38" s="123"/>
    </row>
    <row r="39" ht="23.25" customHeight="1" spans="1:3">
      <c r="A39" s="121">
        <v>28.3</v>
      </c>
      <c r="B39" s="129" t="s">
        <v>1124</v>
      </c>
      <c r="C39" s="123"/>
    </row>
    <row r="40" ht="30" customHeight="1" spans="1:3">
      <c r="A40" s="121">
        <v>28.4</v>
      </c>
      <c r="B40" s="129" t="s">
        <v>1125</v>
      </c>
      <c r="C40" s="123">
        <f>SUM(C41:C50)</f>
        <v>0</v>
      </c>
    </row>
    <row r="41" ht="27.75" customHeight="1" spans="1:3">
      <c r="A41" s="121" t="s">
        <v>1126</v>
      </c>
      <c r="B41" s="122" t="s">
        <v>1127</v>
      </c>
      <c r="C41" s="123"/>
    </row>
    <row r="42" ht="27.75" customHeight="1" spans="1:3">
      <c r="A42" s="121" t="s">
        <v>1128</v>
      </c>
      <c r="B42" s="122" t="s">
        <v>1129</v>
      </c>
      <c r="C42" s="123"/>
    </row>
    <row r="43" ht="27.75" customHeight="1" spans="1:3">
      <c r="A43" s="121" t="s">
        <v>1130</v>
      </c>
      <c r="B43" s="122" t="s">
        <v>1131</v>
      </c>
      <c r="C43" s="123"/>
    </row>
    <row r="44" ht="24" customHeight="1" spans="1:3">
      <c r="A44" s="121" t="s">
        <v>1132</v>
      </c>
      <c r="B44" s="122" t="s">
        <v>1133</v>
      </c>
      <c r="C44" s="123"/>
    </row>
    <row r="45" ht="24" customHeight="1" spans="1:3">
      <c r="A45" s="121" t="s">
        <v>1134</v>
      </c>
      <c r="B45" s="122" t="s">
        <v>1135</v>
      </c>
      <c r="C45" s="123"/>
    </row>
    <row r="46" ht="24" customHeight="1" spans="1:3">
      <c r="A46" s="121" t="s">
        <v>1136</v>
      </c>
      <c r="B46" s="122" t="s">
        <v>1137</v>
      </c>
      <c r="C46" s="123"/>
    </row>
    <row r="47" ht="24" customHeight="1" spans="1:3">
      <c r="A47" s="121" t="s">
        <v>1138</v>
      </c>
      <c r="B47" s="122" t="s">
        <v>1139</v>
      </c>
      <c r="C47" s="123"/>
    </row>
    <row r="48" ht="24" customHeight="1" spans="1:3">
      <c r="A48" s="121" t="s">
        <v>1140</v>
      </c>
      <c r="B48" s="122" t="s">
        <v>1141</v>
      </c>
      <c r="C48" s="123"/>
    </row>
    <row r="49" ht="24" customHeight="1" spans="1:3">
      <c r="A49" s="121" t="s">
        <v>1142</v>
      </c>
      <c r="B49" s="122" t="s">
        <v>1143</v>
      </c>
      <c r="C49" s="123"/>
    </row>
    <row r="50" ht="24" customHeight="1" spans="1:3">
      <c r="A50" s="121" t="s">
        <v>1144</v>
      </c>
      <c r="B50" s="122" t="s">
        <v>1145</v>
      </c>
      <c r="C50" s="123"/>
    </row>
    <row r="51" ht="24" customHeight="1" spans="1:3">
      <c r="A51" s="121">
        <v>28.5</v>
      </c>
      <c r="B51" s="129" t="s">
        <v>1146</v>
      </c>
      <c r="C51" s="123"/>
    </row>
    <row r="52" ht="24" customHeight="1" spans="1:3">
      <c r="A52" s="121">
        <v>28.6</v>
      </c>
      <c r="B52" s="129" t="s">
        <v>1147</v>
      </c>
      <c r="C52" s="123"/>
    </row>
    <row r="53" ht="23.25" customHeight="1" spans="1:4">
      <c r="A53" s="121">
        <v>29</v>
      </c>
      <c r="B53" s="122" t="s">
        <v>1148</v>
      </c>
      <c r="C53" s="123"/>
      <c r="D53" s="31"/>
    </row>
    <row r="54" ht="23.25" customHeight="1" spans="1:3">
      <c r="A54" s="121">
        <v>30</v>
      </c>
      <c r="B54" s="122" t="s">
        <v>1149</v>
      </c>
      <c r="C54" s="123">
        <f>C55+C56</f>
        <v>0</v>
      </c>
    </row>
    <row r="55" ht="23.25" customHeight="1" spans="1:3">
      <c r="A55" s="121">
        <v>30.1</v>
      </c>
      <c r="B55" s="129" t="s">
        <v>1150</v>
      </c>
      <c r="C55" s="123"/>
    </row>
    <row r="56" ht="23.25" customHeight="1" spans="1:3">
      <c r="A56" s="121">
        <v>30.2</v>
      </c>
      <c r="B56" s="129" t="s">
        <v>1151</v>
      </c>
      <c r="C56" s="123"/>
    </row>
    <row r="57" ht="23.25" customHeight="1" spans="1:3">
      <c r="A57" s="121">
        <v>31</v>
      </c>
      <c r="B57" s="122" t="s">
        <v>1152</v>
      </c>
      <c r="C57" s="123"/>
    </row>
    <row r="58" ht="34.5" customHeight="1" spans="1:3">
      <c r="A58" s="121">
        <v>32</v>
      </c>
      <c r="B58" s="122" t="s">
        <v>1153</v>
      </c>
      <c r="C58" s="123"/>
    </row>
    <row r="59" ht="28.5" customHeight="1" spans="1:3">
      <c r="A59" s="130">
        <v>33</v>
      </c>
      <c r="B59" s="131" t="s">
        <v>1154</v>
      </c>
      <c r="C59" s="132">
        <f>C5+C6+C7+C9+C10+C13+C14+C15+C17+SUM(C19:C35)+C36-C53+C54+C57+C58-C29-C30-C31-C32</f>
        <v>0</v>
      </c>
    </row>
    <row r="62" ht="18.75" customHeight="1"/>
  </sheetData>
  <mergeCells count="1">
    <mergeCell ref="A2:C2"/>
  </mergeCells>
  <printOptions horizontalCentered="1"/>
  <pageMargins left="0.826771653543307" right="0.551181102362205" top="0.78740157480315" bottom="0.590551181102362" header="0.511811023622047" footer="0.31496062992126"/>
  <pageSetup paperSize="9" scale="91" fitToHeight="0" orientation="portrait"/>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J38"/>
  <sheetViews>
    <sheetView workbookViewId="0">
      <selection activeCell="J11" sqref="J11"/>
    </sheetView>
  </sheetViews>
  <sheetFormatPr defaultColWidth="9" defaultRowHeight="13.5"/>
  <cols>
    <col min="1" max="1" width="4.375" customWidth="1"/>
    <col min="2" max="2" width="4.75" customWidth="1"/>
    <col min="3" max="3" width="12.5" customWidth="1"/>
    <col min="4" max="4" width="15.75" customWidth="1"/>
    <col min="5" max="5" width="13.125" customWidth="1"/>
    <col min="6" max="6" width="7" customWidth="1"/>
    <col min="7" max="7" width="5.25" customWidth="1"/>
    <col min="8" max="9" width="11.25" customWidth="1"/>
    <col min="10" max="10" width="13.375" customWidth="1"/>
  </cols>
  <sheetData>
    <row r="1" customHeight="1" spans="1:1">
      <c r="A1" s="1"/>
    </row>
    <row r="2" ht="24" customHeight="1" spans="1:10">
      <c r="A2" s="2" t="s">
        <v>1155</v>
      </c>
      <c r="B2" s="2"/>
      <c r="C2" s="2"/>
      <c r="D2" s="2"/>
      <c r="E2" s="2"/>
      <c r="F2" s="2"/>
      <c r="G2" s="2"/>
      <c r="H2" s="2"/>
      <c r="I2" s="2"/>
      <c r="J2" s="2"/>
    </row>
    <row r="3" ht="14.1" customHeight="1" spans="1:8">
      <c r="A3" s="43"/>
      <c r="B3" s="43"/>
      <c r="C3" s="43"/>
      <c r="D3" s="43"/>
      <c r="E3" s="43"/>
      <c r="F3" s="43"/>
      <c r="G3" s="43"/>
      <c r="H3" s="43"/>
    </row>
    <row r="4" ht="18.95" customHeight="1" spans="1:10">
      <c r="A4" s="102" t="s">
        <v>1156</v>
      </c>
      <c r="B4" s="103"/>
      <c r="C4" s="103"/>
      <c r="D4" s="103"/>
      <c r="E4" s="103"/>
      <c r="F4" s="103"/>
      <c r="G4" s="103"/>
      <c r="H4" s="103"/>
      <c r="I4" s="103"/>
      <c r="J4" s="109"/>
    </row>
    <row r="5" ht="18.95" customHeight="1" spans="1:10">
      <c r="A5" s="14">
        <v>1</v>
      </c>
      <c r="B5" s="28" t="s">
        <v>1157</v>
      </c>
      <c r="C5" s="28"/>
      <c r="D5" s="15" t="s">
        <v>1158</v>
      </c>
      <c r="E5" s="93" t="s">
        <v>1159</v>
      </c>
      <c r="F5" s="93"/>
      <c r="G5" s="93"/>
      <c r="H5" s="93"/>
      <c r="I5" s="93"/>
      <c r="J5" s="110"/>
    </row>
    <row r="6" ht="18.95" customHeight="1" spans="1:10">
      <c r="A6" s="14">
        <v>2</v>
      </c>
      <c r="B6" s="28"/>
      <c r="C6" s="28"/>
      <c r="D6" s="15"/>
      <c r="E6" s="93" t="s">
        <v>1160</v>
      </c>
      <c r="F6" s="93"/>
      <c r="G6" s="93"/>
      <c r="H6" s="93"/>
      <c r="I6" s="93"/>
      <c r="J6" s="110"/>
    </row>
    <row r="7" ht="18.95" customHeight="1" spans="1:10">
      <c r="A7" s="21">
        <v>3</v>
      </c>
      <c r="B7" s="36"/>
      <c r="C7" s="36"/>
      <c r="D7" s="39"/>
      <c r="E7" s="96" t="s">
        <v>1161</v>
      </c>
      <c r="F7" s="96"/>
      <c r="G7" s="96"/>
      <c r="H7" s="96"/>
      <c r="I7" s="96"/>
      <c r="J7" s="111"/>
    </row>
    <row r="8" ht="18.95" customHeight="1" spans="1:10">
      <c r="A8" s="104" t="s">
        <v>1162</v>
      </c>
      <c r="B8" s="105"/>
      <c r="C8" s="105"/>
      <c r="D8" s="105"/>
      <c r="E8" s="105"/>
      <c r="F8" s="105"/>
      <c r="G8" s="105"/>
      <c r="H8" s="105"/>
      <c r="I8" s="105"/>
      <c r="J8" s="112"/>
    </row>
    <row r="9" ht="20.25" customHeight="1" spans="1:10">
      <c r="A9" s="14">
        <v>4</v>
      </c>
      <c r="B9" s="15" t="s">
        <v>1163</v>
      </c>
      <c r="C9" s="28" t="s">
        <v>1164</v>
      </c>
      <c r="D9" s="28"/>
      <c r="E9" s="28"/>
      <c r="F9" s="28"/>
      <c r="G9" s="28"/>
      <c r="H9" s="28"/>
      <c r="I9" s="28"/>
      <c r="J9" s="113">
        <f>J10+J11</f>
        <v>0</v>
      </c>
    </row>
    <row r="10" ht="20.25" customHeight="1" spans="1:10">
      <c r="A10" s="14">
        <v>5</v>
      </c>
      <c r="B10" s="15"/>
      <c r="C10" s="32" t="s">
        <v>1165</v>
      </c>
      <c r="D10" s="32"/>
      <c r="E10" s="32"/>
      <c r="F10" s="32"/>
      <c r="G10" s="32"/>
      <c r="H10" s="32"/>
      <c r="I10" s="32"/>
      <c r="J10" s="113"/>
    </row>
    <row r="11" ht="20.25" customHeight="1" spans="1:10">
      <c r="A11" s="14">
        <v>6</v>
      </c>
      <c r="B11" s="15"/>
      <c r="C11" s="32" t="s">
        <v>1166</v>
      </c>
      <c r="D11" s="32"/>
      <c r="E11" s="32"/>
      <c r="F11" s="32"/>
      <c r="G11" s="32"/>
      <c r="H11" s="32"/>
      <c r="I11" s="32"/>
      <c r="J11" s="113"/>
    </row>
    <row r="12" ht="20.25" customHeight="1" spans="1:10">
      <c r="A12" s="14">
        <v>7</v>
      </c>
      <c r="B12" s="15"/>
      <c r="C12" s="28" t="s">
        <v>1167</v>
      </c>
      <c r="D12" s="28"/>
      <c r="E12" s="28"/>
      <c r="F12" s="28"/>
      <c r="G12" s="28"/>
      <c r="H12" s="28"/>
      <c r="I12" s="28"/>
      <c r="J12" s="113">
        <f>J13-J14</f>
        <v>0</v>
      </c>
    </row>
    <row r="13" ht="20.25" customHeight="1" spans="1:10">
      <c r="A13" s="14">
        <v>8</v>
      </c>
      <c r="B13" s="15"/>
      <c r="C13" s="32" t="s">
        <v>1168</v>
      </c>
      <c r="D13" s="32"/>
      <c r="E13" s="32"/>
      <c r="F13" s="32"/>
      <c r="G13" s="32"/>
      <c r="H13" s="32"/>
      <c r="I13" s="32"/>
      <c r="J13" s="113"/>
    </row>
    <row r="14" ht="20.25" customHeight="1" spans="1:10">
      <c r="A14" s="14">
        <v>9</v>
      </c>
      <c r="B14" s="15"/>
      <c r="C14" s="32" t="s">
        <v>1169</v>
      </c>
      <c r="D14" s="32"/>
      <c r="E14" s="32"/>
      <c r="F14" s="32"/>
      <c r="G14" s="32"/>
      <c r="H14" s="32"/>
      <c r="I14" s="32"/>
      <c r="J14" s="113"/>
    </row>
    <row r="15" ht="20.25" customHeight="1" spans="1:10">
      <c r="A15" s="14">
        <v>10</v>
      </c>
      <c r="B15" s="15"/>
      <c r="C15" s="28" t="s">
        <v>1170</v>
      </c>
      <c r="D15" s="28"/>
      <c r="E15" s="28"/>
      <c r="F15" s="28"/>
      <c r="G15" s="28"/>
      <c r="H15" s="28"/>
      <c r="I15" s="28"/>
      <c r="J15" s="114" t="str">
        <f>IFERROR(ROUND(J9/J12,4),"")</f>
        <v/>
      </c>
    </row>
    <row r="16" ht="20.25" customHeight="1" spans="1:10">
      <c r="A16" s="14">
        <v>11</v>
      </c>
      <c r="B16" s="15" t="s">
        <v>1171</v>
      </c>
      <c r="C16" s="28" t="s">
        <v>1172</v>
      </c>
      <c r="D16" s="28"/>
      <c r="E16" s="28"/>
      <c r="F16" s="28"/>
      <c r="G16" s="28"/>
      <c r="H16" s="28"/>
      <c r="I16" s="28"/>
      <c r="J16" s="115"/>
    </row>
    <row r="17" ht="20.25" customHeight="1" spans="1:10">
      <c r="A17" s="14">
        <v>12</v>
      </c>
      <c r="B17" s="15"/>
      <c r="C17" s="28" t="s">
        <v>1173</v>
      </c>
      <c r="D17" s="28"/>
      <c r="E17" s="28"/>
      <c r="F17" s="28"/>
      <c r="G17" s="28"/>
      <c r="H17" s="28"/>
      <c r="I17" s="28"/>
      <c r="J17" s="115"/>
    </row>
    <row r="18" ht="20.25" customHeight="1" spans="1:10">
      <c r="A18" s="14">
        <v>13</v>
      </c>
      <c r="B18" s="15"/>
      <c r="C18" s="28" t="s">
        <v>1174</v>
      </c>
      <c r="D18" s="28"/>
      <c r="E18" s="28"/>
      <c r="F18" s="28"/>
      <c r="G18" s="28"/>
      <c r="H18" s="28"/>
      <c r="I18" s="28"/>
      <c r="J18" s="114" t="str">
        <f>IFERROR(ROUND(J16/J17,4),"")</f>
        <v/>
      </c>
    </row>
    <row r="19" ht="20.25" customHeight="1" spans="1:10">
      <c r="A19" s="14">
        <v>14</v>
      </c>
      <c r="B19" s="15" t="s">
        <v>1175</v>
      </c>
      <c r="C19" s="15" t="s">
        <v>1176</v>
      </c>
      <c r="D19" s="15"/>
      <c r="E19" s="15"/>
      <c r="F19" s="15" t="s">
        <v>904</v>
      </c>
      <c r="G19" s="15"/>
      <c r="H19" s="15" t="s">
        <v>636</v>
      </c>
      <c r="I19" s="15" t="s">
        <v>635</v>
      </c>
      <c r="J19" s="16" t="s">
        <v>958</v>
      </c>
    </row>
    <row r="20" ht="20.25" customHeight="1" spans="1:10">
      <c r="A20" s="14"/>
      <c r="B20" s="15"/>
      <c r="C20" s="15"/>
      <c r="D20" s="15"/>
      <c r="E20" s="15"/>
      <c r="F20" s="15">
        <v>1</v>
      </c>
      <c r="G20" s="15"/>
      <c r="H20" s="15">
        <v>2</v>
      </c>
      <c r="I20" s="15">
        <v>3</v>
      </c>
      <c r="J20" s="16">
        <v>4</v>
      </c>
    </row>
    <row r="21" ht="20.25" customHeight="1" spans="1:10">
      <c r="A21" s="14">
        <v>15</v>
      </c>
      <c r="B21" s="15"/>
      <c r="C21" s="28" t="s">
        <v>1177</v>
      </c>
      <c r="D21" s="28"/>
      <c r="E21" s="28"/>
      <c r="F21" s="106">
        <f>F22+F31</f>
        <v>0</v>
      </c>
      <c r="G21" s="106"/>
      <c r="H21" s="106">
        <f>H22+H31</f>
        <v>0</v>
      </c>
      <c r="I21" s="106">
        <f>I22+I31</f>
        <v>0</v>
      </c>
      <c r="J21" s="20">
        <f>SUM(F21:I21)</f>
        <v>0</v>
      </c>
    </row>
    <row r="22" ht="21" customHeight="1" spans="1:10">
      <c r="A22" s="14">
        <v>16</v>
      </c>
      <c r="B22" s="15"/>
      <c r="C22" s="30" t="s">
        <v>1178</v>
      </c>
      <c r="D22" s="30"/>
      <c r="E22" s="30"/>
      <c r="F22" s="106">
        <f>SUM(F23:G28)+F30</f>
        <v>0</v>
      </c>
      <c r="G22" s="106"/>
      <c r="H22" s="106">
        <f>SUM(H23:H28)+H30</f>
        <v>0</v>
      </c>
      <c r="I22" s="106">
        <f>SUM(I23:I28)+I30</f>
        <v>0</v>
      </c>
      <c r="J22" s="20">
        <f>SUM(F22:I22)</f>
        <v>0</v>
      </c>
    </row>
    <row r="23" ht="21" customHeight="1" spans="1:10">
      <c r="A23" s="14">
        <v>17</v>
      </c>
      <c r="B23" s="15"/>
      <c r="C23" s="107" t="s">
        <v>1179</v>
      </c>
      <c r="D23" s="107"/>
      <c r="E23" s="107"/>
      <c r="F23" s="106"/>
      <c r="G23" s="106"/>
      <c r="H23" s="106"/>
      <c r="I23" s="106"/>
      <c r="J23" s="20">
        <f t="shared" ref="J23:J29" si="0">SUM(F23:I23)</f>
        <v>0</v>
      </c>
    </row>
    <row r="24" ht="21" customHeight="1" spans="1:10">
      <c r="A24" s="14">
        <v>18</v>
      </c>
      <c r="B24" s="15"/>
      <c r="C24" s="107" t="s">
        <v>1180</v>
      </c>
      <c r="D24" s="107"/>
      <c r="E24" s="107"/>
      <c r="F24" s="106"/>
      <c r="G24" s="106"/>
      <c r="H24" s="106"/>
      <c r="I24" s="106"/>
      <c r="J24" s="20">
        <f t="shared" si="0"/>
        <v>0</v>
      </c>
    </row>
    <row r="25" ht="21" customHeight="1" spans="1:10">
      <c r="A25" s="14">
        <v>19</v>
      </c>
      <c r="B25" s="15"/>
      <c r="C25" s="107" t="s">
        <v>1181</v>
      </c>
      <c r="D25" s="107"/>
      <c r="E25" s="107"/>
      <c r="F25" s="106"/>
      <c r="G25" s="106"/>
      <c r="H25" s="106"/>
      <c r="I25" s="106"/>
      <c r="J25" s="20">
        <f t="shared" si="0"/>
        <v>0</v>
      </c>
    </row>
    <row r="26" ht="21" customHeight="1" spans="1:10">
      <c r="A26" s="14">
        <v>20</v>
      </c>
      <c r="B26" s="15"/>
      <c r="C26" s="107" t="s">
        <v>1182</v>
      </c>
      <c r="D26" s="107"/>
      <c r="E26" s="107"/>
      <c r="F26" s="106"/>
      <c r="G26" s="106"/>
      <c r="H26" s="106"/>
      <c r="I26" s="106"/>
      <c r="J26" s="20">
        <f t="shared" si="0"/>
        <v>0</v>
      </c>
    </row>
    <row r="27" ht="21" customHeight="1" spans="1:10">
      <c r="A27" s="14">
        <v>21</v>
      </c>
      <c r="B27" s="15"/>
      <c r="C27" s="107" t="s">
        <v>1183</v>
      </c>
      <c r="D27" s="107"/>
      <c r="E27" s="107"/>
      <c r="F27" s="106"/>
      <c r="G27" s="106"/>
      <c r="H27" s="106"/>
      <c r="I27" s="106"/>
      <c r="J27" s="20">
        <f t="shared" si="0"/>
        <v>0</v>
      </c>
    </row>
    <row r="28" ht="21" customHeight="1" spans="1:10">
      <c r="A28" s="14">
        <v>22</v>
      </c>
      <c r="B28" s="15"/>
      <c r="C28" s="107" t="s">
        <v>1184</v>
      </c>
      <c r="D28" s="107"/>
      <c r="E28" s="107"/>
      <c r="F28" s="106"/>
      <c r="G28" s="106"/>
      <c r="H28" s="106"/>
      <c r="I28" s="106"/>
      <c r="J28" s="20">
        <f t="shared" si="0"/>
        <v>0</v>
      </c>
    </row>
    <row r="29" ht="21" customHeight="1" spans="1:10">
      <c r="A29" s="14">
        <v>23</v>
      </c>
      <c r="B29" s="15"/>
      <c r="C29" s="107" t="s">
        <v>1185</v>
      </c>
      <c r="D29" s="107"/>
      <c r="E29" s="107"/>
      <c r="F29" s="106"/>
      <c r="G29" s="106"/>
      <c r="H29" s="106"/>
      <c r="I29" s="106"/>
      <c r="J29" s="20">
        <f t="shared" si="0"/>
        <v>0</v>
      </c>
    </row>
    <row r="30" ht="29.25" customHeight="1" spans="1:10">
      <c r="A30" s="14">
        <v>24</v>
      </c>
      <c r="B30" s="15"/>
      <c r="C30" s="108" t="s">
        <v>1186</v>
      </c>
      <c r="D30" s="108"/>
      <c r="E30" s="108"/>
      <c r="F30" s="106">
        <f>MIN((SUM(F23:G28)/(1-20%)*20%),F29)</f>
        <v>0</v>
      </c>
      <c r="G30" s="106"/>
      <c r="H30" s="106">
        <f>MIN((SUM(H23:H28)/(1-20%)*20%),H29)</f>
        <v>0</v>
      </c>
      <c r="I30" s="106">
        <f>MIN((SUM(I23:I28)/(1-20%)*20%),I29)</f>
        <v>0</v>
      </c>
      <c r="J30" s="20">
        <f t="shared" ref="J30:J35" si="1">SUM(F30:I30)</f>
        <v>0</v>
      </c>
    </row>
    <row r="31" ht="23.25" customHeight="1" spans="1:10">
      <c r="A31" s="14">
        <v>25</v>
      </c>
      <c r="B31" s="15"/>
      <c r="C31" s="30" t="s">
        <v>1187</v>
      </c>
      <c r="D31" s="30"/>
      <c r="E31" s="30"/>
      <c r="F31" s="106">
        <f>ROUND((F32+F34)*80%,2)</f>
        <v>0</v>
      </c>
      <c r="G31" s="106"/>
      <c r="H31" s="106">
        <f>ROUND((H32+H34)*80%,2)</f>
        <v>0</v>
      </c>
      <c r="I31" s="106">
        <f>ROUND((I32+I34)*80%,2)</f>
        <v>0</v>
      </c>
      <c r="J31" s="20">
        <f t="shared" si="1"/>
        <v>0</v>
      </c>
    </row>
    <row r="32" ht="21.75" customHeight="1" spans="1:10">
      <c r="A32" s="14">
        <v>26</v>
      </c>
      <c r="B32" s="15"/>
      <c r="C32" s="107" t="s">
        <v>1188</v>
      </c>
      <c r="D32" s="107"/>
      <c r="E32" s="107"/>
      <c r="F32" s="106"/>
      <c r="G32" s="106"/>
      <c r="H32" s="106"/>
      <c r="I32" s="106"/>
      <c r="J32" s="20">
        <f t="shared" si="1"/>
        <v>0</v>
      </c>
    </row>
    <row r="33" ht="21.75" customHeight="1" spans="1:10">
      <c r="A33" s="14">
        <v>27</v>
      </c>
      <c r="B33" s="15"/>
      <c r="C33" s="107" t="s">
        <v>1189</v>
      </c>
      <c r="D33" s="107"/>
      <c r="E33" s="107"/>
      <c r="F33" s="106"/>
      <c r="G33" s="106"/>
      <c r="H33" s="106"/>
      <c r="I33" s="106"/>
      <c r="J33" s="20">
        <f t="shared" si="1"/>
        <v>0</v>
      </c>
    </row>
    <row r="34" ht="30" customHeight="1" spans="1:10">
      <c r="A34" s="14">
        <v>28</v>
      </c>
      <c r="B34" s="15"/>
      <c r="C34" s="28" t="s">
        <v>1190</v>
      </c>
      <c r="D34" s="28"/>
      <c r="E34" s="28"/>
      <c r="F34" s="106">
        <f>MIN(ROUND(((SUM(F23:G29)+F32)/(1-40%)*40%),2),F33)</f>
        <v>0</v>
      </c>
      <c r="G34" s="106"/>
      <c r="H34" s="106">
        <f>MIN(ROUND(((SUM(H23:H29)+H32)/(1-40%)*40%),2),H33)</f>
        <v>0</v>
      </c>
      <c r="I34" s="106">
        <f>MIN(ROUND(((SUM(I23:I29)+I32)/(1-40%)*40%),2),I33)</f>
        <v>0</v>
      </c>
      <c r="J34" s="20">
        <f t="shared" si="1"/>
        <v>0</v>
      </c>
    </row>
    <row r="35" ht="21.75" customHeight="1" spans="1:10">
      <c r="A35" s="14">
        <v>29</v>
      </c>
      <c r="B35" s="15"/>
      <c r="C35" s="28" t="s">
        <v>1191</v>
      </c>
      <c r="D35" s="28"/>
      <c r="E35" s="28"/>
      <c r="F35" s="106"/>
      <c r="G35" s="106"/>
      <c r="H35" s="106"/>
      <c r="I35" s="106"/>
      <c r="J35" s="20">
        <f t="shared" si="1"/>
        <v>0</v>
      </c>
    </row>
    <row r="36" ht="21.75" customHeight="1" spans="1:10">
      <c r="A36" s="14">
        <v>30</v>
      </c>
      <c r="B36" s="15"/>
      <c r="C36" s="28" t="s">
        <v>1192</v>
      </c>
      <c r="D36" s="28"/>
      <c r="E36" s="28"/>
      <c r="F36" s="28"/>
      <c r="G36" s="28"/>
      <c r="H36" s="28"/>
      <c r="I36" s="28"/>
      <c r="J36" s="116" t="str">
        <f>IFERROR(ROUND(J21/J35,4),"")</f>
        <v/>
      </c>
    </row>
    <row r="37" ht="21.75" customHeight="1" spans="1:10">
      <c r="A37" s="14">
        <v>31</v>
      </c>
      <c r="B37" s="15" t="s">
        <v>1193</v>
      </c>
      <c r="C37" s="28" t="s">
        <v>1194</v>
      </c>
      <c r="D37" s="28"/>
      <c r="E37" s="28"/>
      <c r="F37" s="28"/>
      <c r="G37" s="28"/>
      <c r="H37" s="28"/>
      <c r="I37" s="28"/>
      <c r="J37" s="20"/>
    </row>
    <row r="38" ht="21.75" customHeight="1" spans="1:10">
      <c r="A38" s="21">
        <v>32</v>
      </c>
      <c r="B38" s="39"/>
      <c r="C38" s="36" t="s">
        <v>1195</v>
      </c>
      <c r="D38" s="36"/>
      <c r="E38" s="36"/>
      <c r="F38" s="36"/>
      <c r="G38" s="36"/>
      <c r="H38" s="36"/>
      <c r="I38" s="36"/>
      <c r="J38" s="58"/>
    </row>
  </sheetData>
  <mergeCells count="62">
    <mergeCell ref="A2:J2"/>
    <mergeCell ref="A4:J4"/>
    <mergeCell ref="E5:F5"/>
    <mergeCell ref="G5:J5"/>
    <mergeCell ref="E6:F6"/>
    <mergeCell ref="G6:J6"/>
    <mergeCell ref="E7:F7"/>
    <mergeCell ref="G7:J7"/>
    <mergeCell ref="A8:J8"/>
    <mergeCell ref="C9:I9"/>
    <mergeCell ref="C10:I10"/>
    <mergeCell ref="C11:I11"/>
    <mergeCell ref="C12:I12"/>
    <mergeCell ref="C13:I13"/>
    <mergeCell ref="C14:I14"/>
    <mergeCell ref="C15:I15"/>
    <mergeCell ref="C16:I16"/>
    <mergeCell ref="C17:I17"/>
    <mergeCell ref="C18:I18"/>
    <mergeCell ref="F19:G19"/>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I36"/>
    <mergeCell ref="C37:I37"/>
    <mergeCell ref="C38:I38"/>
    <mergeCell ref="A19:A20"/>
    <mergeCell ref="B9:B15"/>
    <mergeCell ref="B16:B18"/>
    <mergeCell ref="B19:B36"/>
    <mergeCell ref="B37:B38"/>
    <mergeCell ref="D5:D7"/>
    <mergeCell ref="C19:E20"/>
    <mergeCell ref="B5:C7"/>
  </mergeCells>
  <printOptions horizontalCentered="1"/>
  <pageMargins left="0.748031496062992" right="0.551181102362205" top="0.78740157480315" bottom="0.590551181102362" header="0.31496062992126" footer="0.31496062992126"/>
  <pageSetup paperSize="9" scale="90" orientation="portrait"/>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N44"/>
  <sheetViews>
    <sheetView workbookViewId="0">
      <selection activeCell="I12" sqref="I12"/>
    </sheetView>
  </sheetViews>
  <sheetFormatPr defaultColWidth="9" defaultRowHeight="13.5"/>
  <cols>
    <col min="1" max="1" width="6.5" customWidth="1"/>
    <col min="2" max="2" width="6" customWidth="1"/>
    <col min="3" max="3" width="4.625" customWidth="1"/>
    <col min="4" max="4" width="24.75" customWidth="1"/>
    <col min="5" max="5" width="12.5" customWidth="1"/>
    <col min="6" max="6" width="27.25" customWidth="1"/>
    <col min="7" max="7" width="14.625" customWidth="1"/>
    <col min="10" max="10" width="29.125" customWidth="1"/>
    <col min="11" max="11" width="12" customWidth="1"/>
    <col min="12" max="12" width="10.5" customWidth="1"/>
    <col min="13" max="13" width="31.25" customWidth="1"/>
    <col min="14" max="14" width="10" customWidth="1"/>
  </cols>
  <sheetData>
    <row r="1" customHeight="1" spans="1:14">
      <c r="A1" s="1"/>
      <c r="J1" s="1"/>
      <c r="K1" s="1"/>
      <c r="L1" s="1"/>
      <c r="M1" s="1"/>
      <c r="N1" s="1"/>
    </row>
    <row r="2" ht="22.5" customHeight="1" spans="1:14">
      <c r="A2" s="2" t="s">
        <v>1196</v>
      </c>
      <c r="B2" s="2"/>
      <c r="C2" s="2"/>
      <c r="D2" s="2"/>
      <c r="E2" s="2"/>
      <c r="F2" s="2"/>
      <c r="G2" s="2"/>
      <c r="J2" s="1"/>
      <c r="K2" s="1"/>
      <c r="L2" s="1"/>
      <c r="M2" s="1"/>
      <c r="N2" s="1"/>
    </row>
    <row r="3" ht="17.25" customHeight="1"/>
    <row r="4" ht="23.25" customHeight="1" spans="1:7">
      <c r="A4" s="83" t="s">
        <v>1156</v>
      </c>
      <c r="B4" s="84"/>
      <c r="C4" s="84"/>
      <c r="D4" s="84"/>
      <c r="E4" s="84"/>
      <c r="F4" s="84"/>
      <c r="G4" s="85"/>
    </row>
    <row r="5" ht="23.25" customHeight="1" spans="1:7">
      <c r="A5" s="86" t="s">
        <v>1197</v>
      </c>
      <c r="B5" s="87"/>
      <c r="C5" s="88"/>
      <c r="D5" s="89" t="s">
        <v>1198</v>
      </c>
      <c r="E5" s="90"/>
      <c r="F5" s="90" t="s">
        <v>1199</v>
      </c>
      <c r="G5" s="91"/>
    </row>
    <row r="6" ht="24.75" customHeight="1" spans="1:7">
      <c r="A6" s="92" t="s">
        <v>1200</v>
      </c>
      <c r="B6" s="93"/>
      <c r="C6" s="93"/>
      <c r="D6" s="28"/>
      <c r="E6" s="28"/>
      <c r="F6" s="28" t="s">
        <v>1201</v>
      </c>
      <c r="G6" s="94"/>
    </row>
    <row r="7" ht="24.75" customHeight="1" spans="1:7">
      <c r="A7" s="95" t="s">
        <v>1202</v>
      </c>
      <c r="B7" s="96"/>
      <c r="C7" s="96"/>
      <c r="D7" s="36"/>
      <c r="E7" s="36"/>
      <c r="F7" s="36" t="s">
        <v>1203</v>
      </c>
      <c r="G7" s="97"/>
    </row>
    <row r="8" ht="26.25" customHeight="1" spans="1:7">
      <c r="A8" s="83" t="s">
        <v>1162</v>
      </c>
      <c r="B8" s="84"/>
      <c r="C8" s="84"/>
      <c r="D8" s="84"/>
      <c r="E8" s="84"/>
      <c r="F8" s="84"/>
      <c r="G8" s="85"/>
    </row>
    <row r="9" ht="22.5" customHeight="1" spans="1:7">
      <c r="A9" s="14" t="s">
        <v>255</v>
      </c>
      <c r="B9" s="15" t="s">
        <v>257</v>
      </c>
      <c r="C9" s="15"/>
      <c r="D9" s="15"/>
      <c r="E9" s="15"/>
      <c r="F9" s="15"/>
      <c r="G9" s="16" t="s">
        <v>329</v>
      </c>
    </row>
    <row r="10" ht="22.5" customHeight="1" spans="1:7">
      <c r="A10" s="14">
        <v>1</v>
      </c>
      <c r="B10" s="15" t="s">
        <v>1171</v>
      </c>
      <c r="C10" s="28" t="s">
        <v>1204</v>
      </c>
      <c r="D10" s="28"/>
      <c r="E10" s="28"/>
      <c r="F10" s="28"/>
      <c r="G10" s="98"/>
    </row>
    <row r="11" ht="22.5" customHeight="1" spans="1:7">
      <c r="A11" s="14">
        <v>2</v>
      </c>
      <c r="B11" s="15"/>
      <c r="C11" s="28" t="s">
        <v>1205</v>
      </c>
      <c r="D11" s="28"/>
      <c r="E11" s="28"/>
      <c r="F11" s="28"/>
      <c r="G11" s="98"/>
    </row>
    <row r="12" ht="22.5" customHeight="1" spans="1:7">
      <c r="A12" s="14">
        <v>3</v>
      </c>
      <c r="B12" s="15"/>
      <c r="C12" s="28" t="s">
        <v>1206</v>
      </c>
      <c r="D12" s="28"/>
      <c r="E12" s="28"/>
      <c r="F12" s="28"/>
      <c r="G12" s="98"/>
    </row>
    <row r="13" ht="22.5" customHeight="1" spans="1:7">
      <c r="A13" s="14">
        <v>4</v>
      </c>
      <c r="B13" s="15" t="s">
        <v>1175</v>
      </c>
      <c r="C13" s="28" t="s">
        <v>1207</v>
      </c>
      <c r="D13" s="28"/>
      <c r="E13" s="28"/>
      <c r="F13" s="28"/>
      <c r="G13" s="98"/>
    </row>
    <row r="14" ht="22.5" customHeight="1" spans="1:7">
      <c r="A14" s="14">
        <v>5</v>
      </c>
      <c r="B14" s="15"/>
      <c r="C14" s="28" t="s">
        <v>1208</v>
      </c>
      <c r="D14" s="28"/>
      <c r="E14" s="28"/>
      <c r="F14" s="28"/>
      <c r="G14" s="98"/>
    </row>
    <row r="15" ht="22.5" customHeight="1" spans="1:7">
      <c r="A15" s="14">
        <v>6</v>
      </c>
      <c r="B15" s="15" t="s">
        <v>1163</v>
      </c>
      <c r="C15" s="28" t="s">
        <v>1209</v>
      </c>
      <c r="D15" s="28"/>
      <c r="E15" s="28"/>
      <c r="F15" s="28"/>
      <c r="G15" s="98"/>
    </row>
    <row r="16" ht="22.5" customHeight="1" spans="1:7">
      <c r="A16" s="14">
        <v>7</v>
      </c>
      <c r="B16" s="15"/>
      <c r="C16" s="28" t="s">
        <v>1210</v>
      </c>
      <c r="D16" s="28"/>
      <c r="E16" s="28"/>
      <c r="F16" s="28"/>
      <c r="G16" s="98"/>
    </row>
    <row r="17" ht="22.5" customHeight="1" spans="1:7">
      <c r="A17" s="14">
        <v>8</v>
      </c>
      <c r="B17" s="15"/>
      <c r="C17" s="28" t="s">
        <v>1211</v>
      </c>
      <c r="D17" s="28"/>
      <c r="E17" s="28"/>
      <c r="F17" s="28"/>
      <c r="G17" s="98"/>
    </row>
    <row r="18" ht="22.5" customHeight="1" spans="1:7">
      <c r="A18" s="14">
        <v>9</v>
      </c>
      <c r="B18" s="15" t="s">
        <v>1212</v>
      </c>
      <c r="C18" s="28" t="s">
        <v>1213</v>
      </c>
      <c r="D18" s="28"/>
      <c r="E18" s="28"/>
      <c r="F18" s="28"/>
      <c r="G18" s="98" t="str">
        <f>IFERROR(ROUND(G16/G15,4),"")</f>
        <v/>
      </c>
    </row>
    <row r="19" ht="22.5" customHeight="1" spans="1:7">
      <c r="A19" s="14">
        <v>10</v>
      </c>
      <c r="B19" s="15"/>
      <c r="C19" s="28" t="s">
        <v>1214</v>
      </c>
      <c r="D19" s="28"/>
      <c r="E19" s="28"/>
      <c r="F19" s="28"/>
      <c r="G19" s="98"/>
    </row>
    <row r="20" ht="22.5" customHeight="1" spans="1:7">
      <c r="A20" s="14">
        <v>11</v>
      </c>
      <c r="B20" s="15"/>
      <c r="C20" s="28" t="s">
        <v>1215</v>
      </c>
      <c r="D20" s="28"/>
      <c r="E20" s="28"/>
      <c r="F20" s="28"/>
      <c r="G20" s="98"/>
    </row>
    <row r="21" ht="22.5" customHeight="1" spans="1:7">
      <c r="A21" s="14">
        <v>12</v>
      </c>
      <c r="B21" s="15"/>
      <c r="C21" s="28" t="s">
        <v>1216</v>
      </c>
      <c r="D21" s="28"/>
      <c r="E21" s="28"/>
      <c r="F21" s="28"/>
      <c r="G21" s="98"/>
    </row>
    <row r="22" ht="22.5" customHeight="1" spans="1:7">
      <c r="A22" s="14">
        <v>13</v>
      </c>
      <c r="B22" s="15" t="s">
        <v>1217</v>
      </c>
      <c r="C22" s="28" t="s">
        <v>1218</v>
      </c>
      <c r="D22" s="28"/>
      <c r="E22" s="28"/>
      <c r="F22" s="28"/>
      <c r="G22" s="29" t="s">
        <v>1219</v>
      </c>
    </row>
    <row r="23" ht="22.5" customHeight="1" spans="1:7">
      <c r="A23" s="14">
        <v>14</v>
      </c>
      <c r="B23" s="15"/>
      <c r="C23" s="28" t="s">
        <v>1220</v>
      </c>
      <c r="D23" s="28"/>
      <c r="E23" s="28"/>
      <c r="F23" s="28"/>
      <c r="G23" s="29" t="s">
        <v>1219</v>
      </c>
    </row>
    <row r="24" ht="22.5" customHeight="1" spans="1:7">
      <c r="A24" s="14">
        <v>15</v>
      </c>
      <c r="B24" s="15"/>
      <c r="C24" s="28" t="s">
        <v>1221</v>
      </c>
      <c r="D24" s="28"/>
      <c r="E24" s="28"/>
      <c r="F24" s="28"/>
      <c r="G24" s="99" t="s">
        <v>1222</v>
      </c>
    </row>
    <row r="25" ht="30" customHeight="1" spans="1:7">
      <c r="A25" s="21">
        <v>16</v>
      </c>
      <c r="B25" s="36" t="s">
        <v>1193</v>
      </c>
      <c r="C25" s="36"/>
      <c r="D25" s="36"/>
      <c r="E25" s="36"/>
      <c r="F25" s="36"/>
      <c r="G25" s="100"/>
    </row>
    <row r="26" ht="24" customHeight="1"/>
    <row r="27" ht="24" customHeight="1" spans="2:2">
      <c r="B27" s="101"/>
    </row>
    <row r="28" ht="24" customHeight="1"/>
    <row r="29" ht="24" customHeight="1"/>
    <row r="30" ht="24" customHeight="1"/>
    <row r="31" ht="24" customHeight="1"/>
    <row r="32" ht="23.25" customHeight="1"/>
    <row r="33" ht="23.25" customHeight="1"/>
    <row r="34" ht="23.25" customHeight="1"/>
    <row r="35" ht="23.25" customHeight="1"/>
    <row r="36" ht="23.25" customHeight="1"/>
    <row r="37" ht="23.25" customHeight="1"/>
    <row r="38" ht="24.75" customHeight="1"/>
    <row r="42" ht="52.5" customHeight="1"/>
    <row r="43" ht="39" customHeight="1"/>
    <row r="44" ht="51.75" customHeight="1"/>
  </sheetData>
  <mergeCells count="32">
    <mergeCell ref="A2:G2"/>
    <mergeCell ref="A4:G4"/>
    <mergeCell ref="A5:C5"/>
    <mergeCell ref="D5:E5"/>
    <mergeCell ref="F5:G5"/>
    <mergeCell ref="A6:C6"/>
    <mergeCell ref="D6:E6"/>
    <mergeCell ref="A7:C7"/>
    <mergeCell ref="D7:E7"/>
    <mergeCell ref="A8:G8"/>
    <mergeCell ref="B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B25:F25"/>
    <mergeCell ref="B10:B12"/>
    <mergeCell ref="B13:B14"/>
    <mergeCell ref="B15:B17"/>
    <mergeCell ref="B18:B21"/>
    <mergeCell ref="B22:B24"/>
  </mergeCells>
  <printOptions horizontalCentered="1"/>
  <pageMargins left="0.826771653543307" right="0.551181102362205" top="0.984251968503937" bottom="0.78740157480315" header="0.31496062992126" footer="0.31496062992126"/>
  <pageSetup paperSize="9" scale="93" fitToHeight="0" orientation="portrait"/>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O17"/>
  <sheetViews>
    <sheetView workbookViewId="0">
      <selection activeCell="O5" sqref="O5:O14"/>
    </sheetView>
  </sheetViews>
  <sheetFormatPr defaultColWidth="9" defaultRowHeight="13.5"/>
  <cols>
    <col min="1" max="1" width="5.625" customWidth="1"/>
    <col min="2" max="2" width="9.375" customWidth="1"/>
    <col min="3" max="3" width="8.25" customWidth="1"/>
    <col min="4" max="4" width="10" customWidth="1"/>
    <col min="5" max="5" width="10.125" customWidth="1"/>
    <col min="6" max="6" width="12.25" customWidth="1"/>
    <col min="7" max="11" width="8.75" customWidth="1"/>
    <col min="12" max="12" width="12.5" customWidth="1"/>
    <col min="14" max="14" width="12.625" customWidth="1"/>
  </cols>
  <sheetData>
    <row r="1" spans="1:1">
      <c r="A1" s="1"/>
    </row>
    <row r="2" ht="30" customHeight="1" spans="1:14">
      <c r="A2" s="2" t="s">
        <v>1223</v>
      </c>
      <c r="B2" s="2"/>
      <c r="C2" s="2"/>
      <c r="D2" s="2"/>
      <c r="E2" s="2"/>
      <c r="F2" s="2"/>
      <c r="G2" s="2"/>
      <c r="H2" s="2"/>
      <c r="I2" s="2"/>
      <c r="J2" s="2"/>
      <c r="K2" s="2"/>
      <c r="L2" s="2"/>
      <c r="M2" s="2"/>
      <c r="N2" s="2"/>
    </row>
    <row r="3" ht="20.1" customHeight="1" spans="1:14">
      <c r="A3" s="3"/>
      <c r="B3" s="3"/>
      <c r="C3" s="3"/>
      <c r="D3" s="3"/>
      <c r="E3" s="3"/>
      <c r="F3" s="3"/>
      <c r="G3" s="3"/>
      <c r="H3" s="3"/>
      <c r="I3" s="3"/>
      <c r="J3" s="3"/>
      <c r="K3" s="3"/>
      <c r="L3" s="3"/>
      <c r="M3" s="3"/>
      <c r="N3" s="3"/>
    </row>
    <row r="4" ht="47.1" customHeight="1" spans="1:14">
      <c r="A4" s="73" t="s">
        <v>255</v>
      </c>
      <c r="B4" s="53" t="s">
        <v>302</v>
      </c>
      <c r="C4" s="46" t="s">
        <v>884</v>
      </c>
      <c r="D4" s="46" t="s">
        <v>1224</v>
      </c>
      <c r="E4" s="46" t="s">
        <v>1225</v>
      </c>
      <c r="F4" s="46" t="s">
        <v>1226</v>
      </c>
      <c r="G4" s="46" t="s">
        <v>1227</v>
      </c>
      <c r="H4" s="46"/>
      <c r="I4" s="46"/>
      <c r="J4" s="46"/>
      <c r="K4" s="46"/>
      <c r="L4" s="46"/>
      <c r="M4" s="46" t="s">
        <v>1228</v>
      </c>
      <c r="N4" s="79" t="s">
        <v>1229</v>
      </c>
    </row>
    <row r="5" ht="27.95" customHeight="1" spans="1:14">
      <c r="A5" s="49"/>
      <c r="B5" s="54"/>
      <c r="C5" s="48"/>
      <c r="D5" s="48"/>
      <c r="E5" s="48"/>
      <c r="F5" s="48"/>
      <c r="G5" s="48" t="s">
        <v>632</v>
      </c>
      <c r="H5" s="48" t="s">
        <v>633</v>
      </c>
      <c r="I5" s="48" t="s">
        <v>634</v>
      </c>
      <c r="J5" s="48" t="s">
        <v>635</v>
      </c>
      <c r="K5" s="48" t="s">
        <v>636</v>
      </c>
      <c r="L5" s="48" t="s">
        <v>1230</v>
      </c>
      <c r="M5" s="48"/>
      <c r="N5" s="56"/>
    </row>
    <row r="6" ht="27.95" customHeight="1" spans="1:15">
      <c r="A6" s="49"/>
      <c r="B6" s="54"/>
      <c r="C6" s="48">
        <v>1</v>
      </c>
      <c r="D6" s="48">
        <v>2</v>
      </c>
      <c r="E6" s="48">
        <v>3</v>
      </c>
      <c r="F6" s="48" t="s">
        <v>1231</v>
      </c>
      <c r="G6" s="48">
        <v>5</v>
      </c>
      <c r="H6" s="48">
        <v>6</v>
      </c>
      <c r="I6" s="48">
        <v>7</v>
      </c>
      <c r="J6" s="48">
        <v>8</v>
      </c>
      <c r="K6" s="48">
        <v>9</v>
      </c>
      <c r="L6" s="48" t="s">
        <v>1232</v>
      </c>
      <c r="M6" s="48">
        <v>11</v>
      </c>
      <c r="N6" s="56" t="s">
        <v>1233</v>
      </c>
      <c r="O6" s="31"/>
    </row>
    <row r="7" ht="21.95" customHeight="1" spans="1:15">
      <c r="A7" s="49">
        <v>1</v>
      </c>
      <c r="B7" s="54" t="s">
        <v>632</v>
      </c>
      <c r="C7" s="74"/>
      <c r="D7" s="38"/>
      <c r="E7" s="38"/>
      <c r="F7" s="38">
        <f t="shared" ref="F7:F12" si="0">ROUND(E7*10%,2)</f>
        <v>0</v>
      </c>
      <c r="G7" s="38"/>
      <c r="H7" s="38"/>
      <c r="I7" s="38"/>
      <c r="J7" s="38"/>
      <c r="K7" s="38"/>
      <c r="L7" s="38">
        <f>SUM(G7:K7)</f>
        <v>0</v>
      </c>
      <c r="M7" s="38"/>
      <c r="N7" s="29" t="s">
        <v>466</v>
      </c>
      <c r="O7" s="31"/>
    </row>
    <row r="8" ht="21.95" customHeight="1" spans="1:15">
      <c r="A8" s="49">
        <v>2</v>
      </c>
      <c r="B8" s="54" t="s">
        <v>633</v>
      </c>
      <c r="C8" s="74"/>
      <c r="D8" s="38"/>
      <c r="E8" s="38"/>
      <c r="F8" s="38">
        <f t="shared" si="0"/>
        <v>0</v>
      </c>
      <c r="G8" s="75" t="s">
        <v>466</v>
      </c>
      <c r="H8" s="38"/>
      <c r="I8" s="38"/>
      <c r="J8" s="38"/>
      <c r="K8" s="38"/>
      <c r="L8" s="38">
        <f>SUM(H8:K8)</f>
        <v>0</v>
      </c>
      <c r="M8" s="38"/>
      <c r="N8" s="41">
        <f>F8-L8-M8</f>
        <v>0</v>
      </c>
      <c r="O8" s="31"/>
    </row>
    <row r="9" ht="21.95" customHeight="1" spans="1:15">
      <c r="A9" s="49">
        <v>3</v>
      </c>
      <c r="B9" s="54" t="s">
        <v>634</v>
      </c>
      <c r="C9" s="74"/>
      <c r="D9" s="38"/>
      <c r="E9" s="38"/>
      <c r="F9" s="38">
        <f t="shared" si="0"/>
        <v>0</v>
      </c>
      <c r="G9" s="75" t="s">
        <v>466</v>
      </c>
      <c r="H9" s="75" t="s">
        <v>466</v>
      </c>
      <c r="I9" s="38"/>
      <c r="J9" s="38"/>
      <c r="K9" s="38"/>
      <c r="L9" s="38">
        <f>SUM(I9:K9)</f>
        <v>0</v>
      </c>
      <c r="M9" s="38"/>
      <c r="N9" s="41">
        <f>F9-L9-M9</f>
        <v>0</v>
      </c>
      <c r="O9" s="31"/>
    </row>
    <row r="10" ht="21.95" customHeight="1" spans="1:15">
      <c r="A10" s="49">
        <v>4</v>
      </c>
      <c r="B10" s="54" t="s">
        <v>635</v>
      </c>
      <c r="C10" s="74"/>
      <c r="D10" s="38"/>
      <c r="E10" s="38"/>
      <c r="F10" s="38">
        <f t="shared" si="0"/>
        <v>0</v>
      </c>
      <c r="G10" s="75" t="s">
        <v>466</v>
      </c>
      <c r="H10" s="75" t="s">
        <v>466</v>
      </c>
      <c r="I10" s="75" t="s">
        <v>466</v>
      </c>
      <c r="J10" s="38"/>
      <c r="K10" s="38"/>
      <c r="L10" s="38">
        <f>SUM(J10:K10)</f>
        <v>0</v>
      </c>
      <c r="M10" s="38"/>
      <c r="N10" s="41">
        <f>F10-L10-M10</f>
        <v>0</v>
      </c>
      <c r="O10" s="31"/>
    </row>
    <row r="11" ht="21.95" customHeight="1" spans="1:15">
      <c r="A11" s="49">
        <v>5</v>
      </c>
      <c r="B11" s="54" t="s">
        <v>636</v>
      </c>
      <c r="C11" s="74"/>
      <c r="D11" s="38"/>
      <c r="E11" s="38"/>
      <c r="F11" s="38">
        <f t="shared" si="0"/>
        <v>0</v>
      </c>
      <c r="G11" s="75" t="s">
        <v>466</v>
      </c>
      <c r="H11" s="75" t="s">
        <v>466</v>
      </c>
      <c r="I11" s="75" t="s">
        <v>466</v>
      </c>
      <c r="J11" s="75" t="s">
        <v>466</v>
      </c>
      <c r="K11" s="38"/>
      <c r="L11" s="38">
        <f>K11</f>
        <v>0</v>
      </c>
      <c r="M11" s="38"/>
      <c r="N11" s="41">
        <f>F11-L11-M11</f>
        <v>0</v>
      </c>
      <c r="O11" s="31"/>
    </row>
    <row r="12" ht="21.95" customHeight="1" spans="1:15">
      <c r="A12" s="49">
        <v>6</v>
      </c>
      <c r="B12" s="54" t="s">
        <v>904</v>
      </c>
      <c r="C12" s="74"/>
      <c r="D12" s="38">
        <f>'A100000 中华人民共和国企业所得税年度纳税申报表（A类）'!D29-'A100000 中华人民共和国企业所得税年度纳税申报表（A类）'!D30</f>
        <v>0</v>
      </c>
      <c r="E12" s="38"/>
      <c r="F12" s="38">
        <f t="shared" si="0"/>
        <v>0</v>
      </c>
      <c r="G12" s="75" t="s">
        <v>466</v>
      </c>
      <c r="H12" s="75" t="s">
        <v>466</v>
      </c>
      <c r="I12" s="75" t="s">
        <v>466</v>
      </c>
      <c r="J12" s="75" t="s">
        <v>466</v>
      </c>
      <c r="K12" s="75" t="s">
        <v>466</v>
      </c>
      <c r="L12" s="75" t="s">
        <v>466</v>
      </c>
      <c r="M12" s="38"/>
      <c r="N12" s="41">
        <f>F12-M12</f>
        <v>0</v>
      </c>
      <c r="O12" s="31"/>
    </row>
    <row r="13" ht="21.95" customHeight="1" spans="1:15">
      <c r="A13" s="49">
        <v>7</v>
      </c>
      <c r="B13" s="50" t="s">
        <v>1234</v>
      </c>
      <c r="C13" s="50"/>
      <c r="D13" s="50"/>
      <c r="E13" s="50"/>
      <c r="F13" s="50"/>
      <c r="G13" s="50"/>
      <c r="H13" s="50"/>
      <c r="I13" s="50"/>
      <c r="J13" s="50"/>
      <c r="K13" s="50"/>
      <c r="L13" s="50"/>
      <c r="M13" s="38">
        <f>SUM(M7:M12)</f>
        <v>0</v>
      </c>
      <c r="N13" s="29" t="s">
        <v>466</v>
      </c>
      <c r="O13" s="31"/>
    </row>
    <row r="14" ht="21.95" customHeight="1" spans="1:14">
      <c r="A14" s="49">
        <v>8</v>
      </c>
      <c r="B14" s="71" t="s">
        <v>1235</v>
      </c>
      <c r="C14" s="71"/>
      <c r="D14" s="71"/>
      <c r="E14" s="71"/>
      <c r="F14" s="71"/>
      <c r="G14" s="71"/>
      <c r="H14" s="71"/>
      <c r="I14" s="71"/>
      <c r="J14" s="71"/>
      <c r="K14" s="71"/>
      <c r="L14" s="71"/>
      <c r="M14" s="71"/>
      <c r="N14" s="41">
        <f>SUM(N8:N12)</f>
        <v>0</v>
      </c>
    </row>
    <row r="15" ht="21.95" customHeight="1" spans="1:14">
      <c r="A15" s="49">
        <v>9</v>
      </c>
      <c r="B15" s="48" t="s">
        <v>1236</v>
      </c>
      <c r="C15" s="76" t="s">
        <v>1237</v>
      </c>
      <c r="D15" s="76"/>
      <c r="E15" s="76"/>
      <c r="F15" s="76"/>
      <c r="G15" s="76"/>
      <c r="H15" s="76"/>
      <c r="I15" s="76"/>
      <c r="J15" s="76"/>
      <c r="K15" s="80"/>
      <c r="L15" s="80"/>
      <c r="M15" s="80"/>
      <c r="N15" s="81"/>
    </row>
    <row r="16" ht="21.95" customHeight="1" spans="1:14">
      <c r="A16" s="49">
        <v>10</v>
      </c>
      <c r="B16" s="48"/>
      <c r="C16" s="76" t="s">
        <v>1238</v>
      </c>
      <c r="D16" s="76"/>
      <c r="E16" s="76"/>
      <c r="F16" s="76"/>
      <c r="G16" s="76"/>
      <c r="H16" s="76"/>
      <c r="I16" s="76"/>
      <c r="J16" s="76"/>
      <c r="K16" s="80"/>
      <c r="L16" s="80"/>
      <c r="M16" s="80"/>
      <c r="N16" s="81"/>
    </row>
    <row r="17" ht="21.95" customHeight="1" spans="1:14">
      <c r="A17" s="51">
        <v>11</v>
      </c>
      <c r="B17" s="77"/>
      <c r="C17" s="78" t="s">
        <v>1239</v>
      </c>
      <c r="D17" s="78"/>
      <c r="E17" s="78"/>
      <c r="F17" s="78"/>
      <c r="G17" s="78"/>
      <c r="H17" s="78"/>
      <c r="I17" s="78"/>
      <c r="J17" s="78"/>
      <c r="K17" s="67"/>
      <c r="L17" s="67"/>
      <c r="M17" s="67"/>
      <c r="N17" s="82"/>
    </row>
  </sheetData>
  <mergeCells count="17">
    <mergeCell ref="A2:N2"/>
    <mergeCell ref="G4:L4"/>
    <mergeCell ref="B13:L13"/>
    <mergeCell ref="B14:M14"/>
    <mergeCell ref="C15:J15"/>
    <mergeCell ref="K15:N15"/>
    <mergeCell ref="C16:J16"/>
    <mergeCell ref="K16:N16"/>
    <mergeCell ref="C17:J17"/>
    <mergeCell ref="K17:N17"/>
    <mergeCell ref="A4:A6"/>
    <mergeCell ref="B4:B6"/>
    <mergeCell ref="B15:B17"/>
    <mergeCell ref="C4:C5"/>
    <mergeCell ref="D4:D5"/>
    <mergeCell ref="E4:E5"/>
    <mergeCell ref="F4:F5"/>
  </mergeCells>
  <printOptions horizontalCentered="1"/>
  <pageMargins left="0.554861111111111" right="0.554861111111111" top="1" bottom="0.802777777777778" header="0.5" footer="0.5"/>
  <pageSetup paperSize="9" orientation="landscape"/>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pageSetUpPr fitToPage="1"/>
  </sheetPr>
  <dimension ref="A1:T20"/>
  <sheetViews>
    <sheetView workbookViewId="0">
      <selection activeCell="V5" sqref="V5"/>
    </sheetView>
  </sheetViews>
  <sheetFormatPr defaultColWidth="9" defaultRowHeight="13.5"/>
  <cols>
    <col min="1" max="1" width="4" style="31" customWidth="1"/>
    <col min="2" max="2" width="11.75" customWidth="1"/>
    <col min="3" max="3" width="8.75" customWidth="1"/>
    <col min="4" max="4" width="9" customWidth="1"/>
    <col min="5" max="5" width="8" customWidth="1"/>
    <col min="6" max="6" width="8.375" customWidth="1"/>
    <col min="7" max="7" width="6.875" customWidth="1"/>
    <col min="8" max="8" width="8.625" customWidth="1"/>
    <col min="9" max="9" width="4.875" customWidth="1"/>
    <col min="10" max="10" width="8.375" customWidth="1"/>
    <col min="11" max="11" width="8.875" customWidth="1"/>
    <col min="12" max="12" width="8.25" customWidth="1"/>
    <col min="13" max="13" width="6.875" customWidth="1"/>
    <col min="14" max="14" width="9.75" customWidth="1"/>
    <col min="15" max="15" width="6.75" customWidth="1"/>
    <col min="16" max="16" width="7.375" customWidth="1"/>
    <col min="17" max="17" width="6.625" customWidth="1"/>
    <col min="18" max="18" width="6" customWidth="1"/>
    <col min="20" max="20" width="8.875" customWidth="1"/>
  </cols>
  <sheetData>
    <row r="1" spans="1:1">
      <c r="A1" s="59"/>
    </row>
    <row r="2" ht="18.75" spans="1:20">
      <c r="A2" s="2" t="s">
        <v>1240</v>
      </c>
      <c r="B2" s="2"/>
      <c r="C2" s="2"/>
      <c r="D2" s="2"/>
      <c r="E2" s="2"/>
      <c r="F2" s="2"/>
      <c r="G2" s="2"/>
      <c r="H2" s="2"/>
      <c r="I2" s="2"/>
      <c r="J2" s="2"/>
      <c r="K2" s="2"/>
      <c r="L2" s="2"/>
      <c r="M2" s="2"/>
      <c r="N2" s="2"/>
      <c r="O2" s="2"/>
      <c r="P2" s="2"/>
      <c r="Q2" s="2"/>
      <c r="R2" s="2"/>
      <c r="S2" s="2"/>
      <c r="T2" s="2"/>
    </row>
    <row r="3" ht="14.1" customHeight="1" spans="1:18">
      <c r="A3" s="2"/>
      <c r="B3" s="2"/>
      <c r="C3" s="2"/>
      <c r="D3" s="2"/>
      <c r="E3" s="2"/>
      <c r="F3" s="2"/>
      <c r="G3" s="2"/>
      <c r="H3" s="2"/>
      <c r="I3" s="2"/>
      <c r="J3" s="2"/>
      <c r="K3" s="2"/>
      <c r="L3" s="2"/>
      <c r="M3" s="2"/>
      <c r="N3" s="2"/>
      <c r="O3" s="2"/>
      <c r="P3" s="2"/>
      <c r="Q3" s="2"/>
      <c r="R3" s="2"/>
    </row>
    <row r="4" ht="18" customHeight="1" spans="1:20">
      <c r="A4" s="60" t="s">
        <v>255</v>
      </c>
      <c r="B4" s="61" t="s">
        <v>1241</v>
      </c>
      <c r="C4" s="61" t="s">
        <v>1242</v>
      </c>
      <c r="D4" s="61" t="s">
        <v>1243</v>
      </c>
      <c r="E4" s="61" t="s">
        <v>1244</v>
      </c>
      <c r="F4" s="61" t="s">
        <v>1245</v>
      </c>
      <c r="G4" s="61" t="s">
        <v>1246</v>
      </c>
      <c r="H4" s="61" t="s">
        <v>1247</v>
      </c>
      <c r="I4" s="61" t="s">
        <v>1248</v>
      </c>
      <c r="J4" s="61" t="s">
        <v>1249</v>
      </c>
      <c r="K4" s="61" t="s">
        <v>1250</v>
      </c>
      <c r="L4" s="61" t="s">
        <v>1251</v>
      </c>
      <c r="M4" s="61" t="s">
        <v>1252</v>
      </c>
      <c r="N4" s="61" t="s">
        <v>1253</v>
      </c>
      <c r="O4" s="61" t="s">
        <v>1254</v>
      </c>
      <c r="P4" s="65" t="s">
        <v>1255</v>
      </c>
      <c r="Q4" s="68"/>
      <c r="R4" s="68"/>
      <c r="S4" s="69"/>
      <c r="T4" s="70" t="s">
        <v>1256</v>
      </c>
    </row>
    <row r="5" ht="75" customHeight="1" spans="1:20">
      <c r="A5" s="62"/>
      <c r="B5" s="63"/>
      <c r="C5" s="63"/>
      <c r="D5" s="63"/>
      <c r="E5" s="63"/>
      <c r="F5" s="63"/>
      <c r="G5" s="63"/>
      <c r="H5" s="63"/>
      <c r="I5" s="63"/>
      <c r="J5" s="63"/>
      <c r="K5" s="63"/>
      <c r="L5" s="63"/>
      <c r="M5" s="63"/>
      <c r="N5" s="63"/>
      <c r="O5" s="63"/>
      <c r="P5" s="48" t="s">
        <v>1257</v>
      </c>
      <c r="Q5" s="71" t="s">
        <v>1258</v>
      </c>
      <c r="R5" s="48" t="s">
        <v>1259</v>
      </c>
      <c r="S5" s="48" t="s">
        <v>1230</v>
      </c>
      <c r="T5" s="72"/>
    </row>
    <row r="6" ht="33" customHeight="1" spans="1:20">
      <c r="A6" s="49"/>
      <c r="B6" s="48">
        <v>1</v>
      </c>
      <c r="C6" s="48">
        <v>2</v>
      </c>
      <c r="D6" s="48">
        <v>3</v>
      </c>
      <c r="E6" s="48">
        <v>4</v>
      </c>
      <c r="F6" s="48" t="s">
        <v>1260</v>
      </c>
      <c r="G6" s="48">
        <v>6</v>
      </c>
      <c r="H6" s="48" t="s">
        <v>1261</v>
      </c>
      <c r="I6" s="48">
        <v>8</v>
      </c>
      <c r="J6" s="48" t="s">
        <v>1262</v>
      </c>
      <c r="K6" s="48">
        <v>10</v>
      </c>
      <c r="L6" s="48">
        <v>11</v>
      </c>
      <c r="M6" s="48">
        <v>12</v>
      </c>
      <c r="N6" s="48" t="s">
        <v>1263</v>
      </c>
      <c r="O6" s="48">
        <v>14</v>
      </c>
      <c r="P6" s="48">
        <v>15</v>
      </c>
      <c r="Q6" s="48">
        <v>16</v>
      </c>
      <c r="R6" s="48">
        <v>17</v>
      </c>
      <c r="S6" s="48" t="s">
        <v>1264</v>
      </c>
      <c r="T6" s="56" t="s">
        <v>1265</v>
      </c>
    </row>
    <row r="7" ht="27" customHeight="1" spans="1:20">
      <c r="A7" s="49">
        <v>1</v>
      </c>
      <c r="B7" s="50"/>
      <c r="C7" s="38">
        <f>'A108010 境外所得纳税调整后所得明细表'!O8-'A108010 境外所得纳税调整后所得明细表'!T8-'A108010 境外所得纳税调整后所得明细表'!Y8</f>
        <v>0</v>
      </c>
      <c r="D7" s="38">
        <f>'A108010 境外所得纳税调整后所得明细表'!S8-'A108010 境外所得纳税调整后所得明细表'!AA8</f>
        <v>0</v>
      </c>
      <c r="E7" s="38">
        <f>'A108020 境外分支机构弥补亏损明细表'!E7+'A108020 境外分支机构弥补亏损明细表'!I7</f>
        <v>0</v>
      </c>
      <c r="F7" s="38">
        <f t="shared" ref="F7:F15" si="0">MAX(0,D7-E7)</f>
        <v>0</v>
      </c>
      <c r="G7" s="38"/>
      <c r="H7" s="38">
        <f t="shared" ref="H7:H15" si="1">F7-G7</f>
        <v>0</v>
      </c>
      <c r="I7" s="66"/>
      <c r="J7" s="38">
        <f>ROUND(H7*I7,2)</f>
        <v>0</v>
      </c>
      <c r="K7" s="38">
        <f>'A108010 境外所得纳税调整后所得明细表'!N8-'A108010 境外所得纳税调整后所得明细表'!X8-'A108010 境外所得纳税调整后所得明细表'!Z8</f>
        <v>0</v>
      </c>
      <c r="L7" s="38"/>
      <c r="M7" s="38">
        <f>MIN(K7,L7)</f>
        <v>0</v>
      </c>
      <c r="N7" s="38">
        <f>L7-M7</f>
        <v>0</v>
      </c>
      <c r="O7" s="38">
        <f>'A108030 跨年度结转抵免境外所得税明细表'!N7</f>
        <v>0</v>
      </c>
      <c r="P7" s="38"/>
      <c r="Q7" s="38"/>
      <c r="R7" s="38"/>
      <c r="S7" s="38">
        <f>SUM(P7:R7)</f>
        <v>0</v>
      </c>
      <c r="T7" s="41">
        <f>M7+O7+S7</f>
        <v>0</v>
      </c>
    </row>
    <row r="8" ht="27" customHeight="1" spans="1:20">
      <c r="A8" s="49">
        <v>2</v>
      </c>
      <c r="B8" s="50"/>
      <c r="C8" s="38">
        <f>'A108010 境外所得纳税调整后所得明细表'!O9-'A108010 境外所得纳税调整后所得明细表'!T9-'A108010 境外所得纳税调整后所得明细表'!Y9</f>
        <v>0</v>
      </c>
      <c r="D8" s="38">
        <f>'A108010 境外所得纳税调整后所得明细表'!S9-'A108010 境外所得纳税调整后所得明细表'!AA9</f>
        <v>0</v>
      </c>
      <c r="E8" s="38">
        <f>'A108020 境外分支机构弥补亏损明细表'!E8+'A108020 境外分支机构弥补亏损明细表'!I8</f>
        <v>0</v>
      </c>
      <c r="F8" s="38">
        <f t="shared" si="0"/>
        <v>0</v>
      </c>
      <c r="G8" s="38"/>
      <c r="H8" s="38">
        <f t="shared" si="1"/>
        <v>0</v>
      </c>
      <c r="I8" s="66"/>
      <c r="J8" s="38">
        <f t="shared" ref="J8:J15" si="2">ROUND(H8*I8,2)</f>
        <v>0</v>
      </c>
      <c r="K8" s="38">
        <f>'A108010 境外所得纳税调整后所得明细表'!N9-'A108010 境外所得纳税调整后所得明细表'!X9-'A108010 境外所得纳税调整后所得明细表'!Z9</f>
        <v>0</v>
      </c>
      <c r="L8" s="38"/>
      <c r="M8" s="38">
        <f t="shared" ref="M8:M15" si="3">MIN(K8,L8)</f>
        <v>0</v>
      </c>
      <c r="N8" s="38">
        <f t="shared" ref="N8:N15" si="4">L8-M8</f>
        <v>0</v>
      </c>
      <c r="O8" s="38">
        <f>'A108030 跨年度结转抵免境外所得税明细表'!N8</f>
        <v>0</v>
      </c>
      <c r="P8" s="38"/>
      <c r="Q8" s="38"/>
      <c r="R8" s="38"/>
      <c r="S8" s="38">
        <f t="shared" ref="S8:S15" si="5">SUM(P8:R8)</f>
        <v>0</v>
      </c>
      <c r="T8" s="41">
        <f t="shared" ref="T8:T15" si="6">M8+O8+S8</f>
        <v>0</v>
      </c>
    </row>
    <row r="9" ht="27" customHeight="1" spans="1:20">
      <c r="A9" s="49">
        <v>3</v>
      </c>
      <c r="B9" s="50"/>
      <c r="C9" s="38">
        <f>'A108010 境外所得纳税调整后所得明细表'!O10-'A108010 境外所得纳税调整后所得明细表'!T10-'A108010 境外所得纳税调整后所得明细表'!Y10</f>
        <v>0</v>
      </c>
      <c r="D9" s="38">
        <f>'A108010 境外所得纳税调整后所得明细表'!S10-'A108010 境外所得纳税调整后所得明细表'!AA10</f>
        <v>0</v>
      </c>
      <c r="E9" s="38">
        <f>'A108020 境外分支机构弥补亏损明细表'!E9+'A108020 境外分支机构弥补亏损明细表'!I9</f>
        <v>0</v>
      </c>
      <c r="F9" s="38">
        <f t="shared" si="0"/>
        <v>0</v>
      </c>
      <c r="G9" s="38"/>
      <c r="H9" s="38">
        <f t="shared" si="1"/>
        <v>0</v>
      </c>
      <c r="I9" s="66"/>
      <c r="J9" s="38">
        <f t="shared" si="2"/>
        <v>0</v>
      </c>
      <c r="K9" s="38">
        <f>'A108010 境外所得纳税调整后所得明细表'!N10-'A108010 境外所得纳税调整后所得明细表'!X10-'A108010 境外所得纳税调整后所得明细表'!Z10</f>
        <v>0</v>
      </c>
      <c r="L9" s="38"/>
      <c r="M9" s="38">
        <f t="shared" si="3"/>
        <v>0</v>
      </c>
      <c r="N9" s="38">
        <f t="shared" si="4"/>
        <v>0</v>
      </c>
      <c r="O9" s="38">
        <f>'A108030 跨年度结转抵免境外所得税明细表'!N9</f>
        <v>0</v>
      </c>
      <c r="P9" s="38"/>
      <c r="Q9" s="38"/>
      <c r="R9" s="38"/>
      <c r="S9" s="38">
        <f t="shared" si="5"/>
        <v>0</v>
      </c>
      <c r="T9" s="41">
        <f t="shared" si="6"/>
        <v>0</v>
      </c>
    </row>
    <row r="10" ht="27" customHeight="1" spans="1:20">
      <c r="A10" s="49">
        <v>4</v>
      </c>
      <c r="B10" s="50"/>
      <c r="C10" s="38">
        <f>'A108010 境外所得纳税调整后所得明细表'!O11-'A108010 境外所得纳税调整后所得明细表'!T11-'A108010 境外所得纳税调整后所得明细表'!Y11</f>
        <v>0</v>
      </c>
      <c r="D10" s="38">
        <f>'A108010 境外所得纳税调整后所得明细表'!S11-'A108010 境外所得纳税调整后所得明细表'!AA11</f>
        <v>0</v>
      </c>
      <c r="E10" s="38">
        <f>'A108020 境外分支机构弥补亏损明细表'!E10+'A108020 境外分支机构弥补亏损明细表'!I10</f>
        <v>0</v>
      </c>
      <c r="F10" s="38">
        <f t="shared" si="0"/>
        <v>0</v>
      </c>
      <c r="G10" s="38"/>
      <c r="H10" s="38">
        <f t="shared" si="1"/>
        <v>0</v>
      </c>
      <c r="I10" s="66"/>
      <c r="J10" s="38">
        <f t="shared" si="2"/>
        <v>0</v>
      </c>
      <c r="K10" s="38">
        <f>'A108010 境外所得纳税调整后所得明细表'!N11-'A108010 境外所得纳税调整后所得明细表'!X11-'A108010 境外所得纳税调整后所得明细表'!Z11</f>
        <v>0</v>
      </c>
      <c r="L10" s="38"/>
      <c r="M10" s="38">
        <f t="shared" si="3"/>
        <v>0</v>
      </c>
      <c r="N10" s="38">
        <f t="shared" si="4"/>
        <v>0</v>
      </c>
      <c r="O10" s="38">
        <f>'A108030 跨年度结转抵免境外所得税明细表'!N10</f>
        <v>0</v>
      </c>
      <c r="P10" s="38"/>
      <c r="Q10" s="38"/>
      <c r="R10" s="38"/>
      <c r="S10" s="38">
        <f t="shared" si="5"/>
        <v>0</v>
      </c>
      <c r="T10" s="41">
        <f t="shared" si="6"/>
        <v>0</v>
      </c>
    </row>
    <row r="11" ht="27" customHeight="1" spans="1:20">
      <c r="A11" s="49">
        <v>5</v>
      </c>
      <c r="B11" s="50"/>
      <c r="C11" s="38">
        <f>'A108010 境外所得纳税调整后所得明细表'!O12-'A108010 境外所得纳税调整后所得明细表'!T12-'A108010 境外所得纳税调整后所得明细表'!Y12</f>
        <v>0</v>
      </c>
      <c r="D11" s="38">
        <f>'A108010 境外所得纳税调整后所得明细表'!S12-'A108010 境外所得纳税调整后所得明细表'!AA12</f>
        <v>0</v>
      </c>
      <c r="E11" s="38">
        <f>'A108020 境外分支机构弥补亏损明细表'!E11+'A108020 境外分支机构弥补亏损明细表'!I11</f>
        <v>0</v>
      </c>
      <c r="F11" s="38">
        <f t="shared" si="0"/>
        <v>0</v>
      </c>
      <c r="G11" s="38"/>
      <c r="H11" s="38">
        <f t="shared" si="1"/>
        <v>0</v>
      </c>
      <c r="I11" s="66"/>
      <c r="J11" s="38">
        <f t="shared" si="2"/>
        <v>0</v>
      </c>
      <c r="K11" s="38">
        <f>'A108010 境外所得纳税调整后所得明细表'!N12-'A108010 境外所得纳税调整后所得明细表'!X12-'A108010 境外所得纳税调整后所得明细表'!Z12</f>
        <v>0</v>
      </c>
      <c r="L11" s="38"/>
      <c r="M11" s="38">
        <f t="shared" si="3"/>
        <v>0</v>
      </c>
      <c r="N11" s="38">
        <f t="shared" si="4"/>
        <v>0</v>
      </c>
      <c r="O11" s="38">
        <f>'A108030 跨年度结转抵免境外所得税明细表'!N11</f>
        <v>0</v>
      </c>
      <c r="P11" s="38"/>
      <c r="Q11" s="38"/>
      <c r="R11" s="38"/>
      <c r="S11" s="38">
        <f t="shared" si="5"/>
        <v>0</v>
      </c>
      <c r="T11" s="41">
        <f t="shared" si="6"/>
        <v>0</v>
      </c>
    </row>
    <row r="12" ht="27" customHeight="1" spans="1:20">
      <c r="A12" s="49">
        <v>6</v>
      </c>
      <c r="B12" s="50"/>
      <c r="C12" s="38">
        <f>'A108010 境外所得纳税调整后所得明细表'!O13-'A108010 境外所得纳税调整后所得明细表'!T13-'A108010 境外所得纳税调整后所得明细表'!Y13</f>
        <v>0</v>
      </c>
      <c r="D12" s="38">
        <f>'A108010 境外所得纳税调整后所得明细表'!S13-'A108010 境外所得纳税调整后所得明细表'!AA13</f>
        <v>0</v>
      </c>
      <c r="E12" s="38">
        <f>'A108020 境外分支机构弥补亏损明细表'!E12+'A108020 境外分支机构弥补亏损明细表'!I12</f>
        <v>0</v>
      </c>
      <c r="F12" s="38">
        <f t="shared" si="0"/>
        <v>0</v>
      </c>
      <c r="G12" s="38"/>
      <c r="H12" s="38">
        <f t="shared" si="1"/>
        <v>0</v>
      </c>
      <c r="I12" s="66"/>
      <c r="J12" s="38">
        <f t="shared" si="2"/>
        <v>0</v>
      </c>
      <c r="K12" s="38">
        <f>'A108010 境外所得纳税调整后所得明细表'!N13-'A108010 境外所得纳税调整后所得明细表'!X13-'A108010 境外所得纳税调整后所得明细表'!Z13</f>
        <v>0</v>
      </c>
      <c r="L12" s="38"/>
      <c r="M12" s="38">
        <f t="shared" si="3"/>
        <v>0</v>
      </c>
      <c r="N12" s="38">
        <f t="shared" si="4"/>
        <v>0</v>
      </c>
      <c r="O12" s="38">
        <f>'A108030 跨年度结转抵免境外所得税明细表'!N12</f>
        <v>0</v>
      </c>
      <c r="P12" s="38"/>
      <c r="Q12" s="38"/>
      <c r="R12" s="38"/>
      <c r="S12" s="38">
        <f t="shared" si="5"/>
        <v>0</v>
      </c>
      <c r="T12" s="41">
        <f t="shared" si="6"/>
        <v>0</v>
      </c>
    </row>
    <row r="13" ht="27" customHeight="1" spans="1:20">
      <c r="A13" s="49">
        <v>7</v>
      </c>
      <c r="B13" s="50"/>
      <c r="C13" s="38">
        <f>'A108010 境外所得纳税调整后所得明细表'!O14-'A108010 境外所得纳税调整后所得明细表'!T14-'A108010 境外所得纳税调整后所得明细表'!Y14</f>
        <v>0</v>
      </c>
      <c r="D13" s="38">
        <f>'A108010 境外所得纳税调整后所得明细表'!S14-'A108010 境外所得纳税调整后所得明细表'!AA14</f>
        <v>0</v>
      </c>
      <c r="E13" s="38">
        <f>'A108020 境外分支机构弥补亏损明细表'!E13+'A108020 境外分支机构弥补亏损明细表'!I13</f>
        <v>0</v>
      </c>
      <c r="F13" s="38">
        <f t="shared" si="0"/>
        <v>0</v>
      </c>
      <c r="G13" s="38"/>
      <c r="H13" s="38">
        <f t="shared" si="1"/>
        <v>0</v>
      </c>
      <c r="I13" s="66"/>
      <c r="J13" s="38">
        <f t="shared" si="2"/>
        <v>0</v>
      </c>
      <c r="K13" s="38">
        <f>'A108010 境外所得纳税调整后所得明细表'!N14-'A108010 境外所得纳税调整后所得明细表'!X14-'A108010 境外所得纳税调整后所得明细表'!Z14</f>
        <v>0</v>
      </c>
      <c r="L13" s="38"/>
      <c r="M13" s="38">
        <f t="shared" si="3"/>
        <v>0</v>
      </c>
      <c r="N13" s="38">
        <f t="shared" si="4"/>
        <v>0</v>
      </c>
      <c r="O13" s="38">
        <f>'A108030 跨年度结转抵免境外所得税明细表'!N13</f>
        <v>0</v>
      </c>
      <c r="P13" s="38"/>
      <c r="Q13" s="38"/>
      <c r="R13" s="38"/>
      <c r="S13" s="38">
        <f t="shared" si="5"/>
        <v>0</v>
      </c>
      <c r="T13" s="41">
        <f t="shared" si="6"/>
        <v>0</v>
      </c>
    </row>
    <row r="14" ht="27" customHeight="1" spans="1:20">
      <c r="A14" s="49">
        <v>8</v>
      </c>
      <c r="B14" s="50"/>
      <c r="C14" s="38">
        <f>'A108010 境外所得纳税调整后所得明细表'!O15-'A108010 境外所得纳税调整后所得明细表'!T15-'A108010 境外所得纳税调整后所得明细表'!Y15</f>
        <v>0</v>
      </c>
      <c r="D14" s="38">
        <f>'A108010 境外所得纳税调整后所得明细表'!S15-'A108010 境外所得纳税调整后所得明细表'!AA15</f>
        <v>0</v>
      </c>
      <c r="E14" s="38">
        <f>'A108020 境外分支机构弥补亏损明细表'!E14+'A108020 境外分支机构弥补亏损明细表'!I14</f>
        <v>0</v>
      </c>
      <c r="F14" s="38">
        <f t="shared" si="0"/>
        <v>0</v>
      </c>
      <c r="G14" s="38"/>
      <c r="H14" s="38">
        <f t="shared" si="1"/>
        <v>0</v>
      </c>
      <c r="I14" s="66"/>
      <c r="J14" s="38">
        <f t="shared" si="2"/>
        <v>0</v>
      </c>
      <c r="K14" s="38">
        <f>'A108010 境外所得纳税调整后所得明细表'!N15-'A108010 境外所得纳税调整后所得明细表'!X15-'A108010 境外所得纳税调整后所得明细表'!Z15</f>
        <v>0</v>
      </c>
      <c r="L14" s="38"/>
      <c r="M14" s="38">
        <f t="shared" si="3"/>
        <v>0</v>
      </c>
      <c r="N14" s="38">
        <f t="shared" si="4"/>
        <v>0</v>
      </c>
      <c r="O14" s="38">
        <f>'A108030 跨年度结转抵免境外所得税明细表'!N14</f>
        <v>0</v>
      </c>
      <c r="P14" s="38"/>
      <c r="Q14" s="38"/>
      <c r="R14" s="38"/>
      <c r="S14" s="38">
        <f t="shared" si="5"/>
        <v>0</v>
      </c>
      <c r="T14" s="41">
        <f t="shared" si="6"/>
        <v>0</v>
      </c>
    </row>
    <row r="15" ht="27" customHeight="1" spans="1:20">
      <c r="A15" s="49">
        <v>9</v>
      </c>
      <c r="B15" s="50"/>
      <c r="C15" s="38">
        <f>'A108010 境外所得纳税调整后所得明细表'!O16-'A108010 境外所得纳税调整后所得明细表'!T16-'A108010 境外所得纳税调整后所得明细表'!Y16</f>
        <v>0</v>
      </c>
      <c r="D15" s="38">
        <f>'A108010 境外所得纳税调整后所得明细表'!S16-'A108010 境外所得纳税调整后所得明细表'!AA16</f>
        <v>0</v>
      </c>
      <c r="E15" s="38">
        <f>'A108020 境外分支机构弥补亏损明细表'!E15+'A108020 境外分支机构弥补亏损明细表'!I15</f>
        <v>0</v>
      </c>
      <c r="F15" s="38">
        <f t="shared" si="0"/>
        <v>0</v>
      </c>
      <c r="G15" s="38"/>
      <c r="H15" s="38">
        <f t="shared" si="1"/>
        <v>0</v>
      </c>
      <c r="I15" s="66"/>
      <c r="J15" s="38">
        <f t="shared" si="2"/>
        <v>0</v>
      </c>
      <c r="K15" s="38">
        <f>'A108010 境外所得纳税调整后所得明细表'!N16-'A108010 境外所得纳税调整后所得明细表'!X16-'A108010 境外所得纳税调整后所得明细表'!Z16</f>
        <v>0</v>
      </c>
      <c r="L15" s="38"/>
      <c r="M15" s="38">
        <f t="shared" si="3"/>
        <v>0</v>
      </c>
      <c r="N15" s="38">
        <f t="shared" si="4"/>
        <v>0</v>
      </c>
      <c r="O15" s="38">
        <f>'A108030 跨年度结转抵免境外所得税明细表'!N15</f>
        <v>0</v>
      </c>
      <c r="P15" s="38"/>
      <c r="Q15" s="38"/>
      <c r="R15" s="38"/>
      <c r="S15" s="38">
        <f t="shared" si="5"/>
        <v>0</v>
      </c>
      <c r="T15" s="41">
        <f t="shared" si="6"/>
        <v>0</v>
      </c>
    </row>
    <row r="16" ht="27" customHeight="1" spans="1:20">
      <c r="A16" s="51">
        <v>10</v>
      </c>
      <c r="B16" s="52" t="s">
        <v>958</v>
      </c>
      <c r="C16" s="40">
        <f t="shared" ref="C16:T16" si="7">SUM(C7:C15)</f>
        <v>0</v>
      </c>
      <c r="D16" s="40">
        <f t="shared" si="7"/>
        <v>0</v>
      </c>
      <c r="E16" s="40">
        <f t="shared" si="7"/>
        <v>0</v>
      </c>
      <c r="F16" s="40">
        <f t="shared" si="7"/>
        <v>0</v>
      </c>
      <c r="G16" s="40">
        <f t="shared" si="7"/>
        <v>0</v>
      </c>
      <c r="H16" s="40">
        <f t="shared" si="7"/>
        <v>0</v>
      </c>
      <c r="I16" s="67"/>
      <c r="J16" s="40">
        <f t="shared" si="7"/>
        <v>0</v>
      </c>
      <c r="K16" s="40">
        <f t="shared" si="7"/>
        <v>0</v>
      </c>
      <c r="L16" s="40">
        <f t="shared" si="7"/>
        <v>0</v>
      </c>
      <c r="M16" s="40">
        <f t="shared" si="7"/>
        <v>0</v>
      </c>
      <c r="N16" s="40">
        <f t="shared" si="7"/>
        <v>0</v>
      </c>
      <c r="O16" s="40">
        <f t="shared" si="7"/>
        <v>0</v>
      </c>
      <c r="P16" s="40">
        <f t="shared" si="7"/>
        <v>0</v>
      </c>
      <c r="Q16" s="40">
        <f t="shared" si="7"/>
        <v>0</v>
      </c>
      <c r="R16" s="40">
        <f t="shared" si="7"/>
        <v>0</v>
      </c>
      <c r="S16" s="40">
        <f t="shared" si="7"/>
        <v>0</v>
      </c>
      <c r="T16" s="42">
        <f t="shared" si="7"/>
        <v>0</v>
      </c>
    </row>
    <row r="17" spans="7:7">
      <c r="G17" s="31" t="str">
        <f>IF(G16&lt;=MIN(F16,(SUM('A106000 企业所得税弥补亏损明细表'!K7:K16)+'A100000 中华人民共和国企业所得税年度纳税申报表（A类）'!D22)),"Ture","False，请检查！")</f>
        <v>Ture</v>
      </c>
    </row>
    <row r="19" ht="21" customHeight="1"/>
    <row r="20" ht="75" customHeight="1" spans="2:20">
      <c r="B20" s="64"/>
      <c r="C20" s="64"/>
      <c r="D20" s="64"/>
      <c r="E20" s="64"/>
      <c r="F20" s="64"/>
      <c r="G20" s="64"/>
      <c r="H20" s="64"/>
      <c r="I20" s="64"/>
      <c r="J20" s="64"/>
      <c r="K20" s="64"/>
      <c r="L20" s="64"/>
      <c r="M20" s="64"/>
      <c r="N20" s="64"/>
      <c r="O20" s="64"/>
      <c r="P20" s="64"/>
      <c r="Q20" s="64"/>
      <c r="R20" s="64"/>
      <c r="S20" s="64"/>
      <c r="T20" s="64"/>
    </row>
  </sheetData>
  <mergeCells count="19">
    <mergeCell ref="A2:T2"/>
    <mergeCell ref="P4:S4"/>
    <mergeCell ref="B20:T2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T4:T5"/>
  </mergeCells>
  <printOptions horizontalCentered="1"/>
  <pageMargins left="0.551181102362205" right="0.354330708661417" top="0.984251968503937" bottom="0.590551181102362" header="0.31496062992126" footer="0.31496062992126"/>
  <pageSetup paperSize="9" scale="89" fitToHeight="0" orientation="landscape"/>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dimension ref="A1:AA21"/>
  <sheetViews>
    <sheetView workbookViewId="0">
      <selection activeCell="O10" sqref="O10"/>
    </sheetView>
  </sheetViews>
  <sheetFormatPr defaultColWidth="9" defaultRowHeight="13.5"/>
  <cols>
    <col min="1" max="1" width="3.5" customWidth="1"/>
    <col min="2" max="2" width="7.5" customWidth="1"/>
    <col min="3" max="3" width="7.875" customWidth="1"/>
    <col min="4" max="4" width="8.75" customWidth="1"/>
    <col min="5" max="5" width="5.375" customWidth="1"/>
    <col min="6" max="6" width="6.125" customWidth="1"/>
    <col min="7" max="7" width="7.625" customWidth="1"/>
    <col min="8" max="8" width="6.75" customWidth="1"/>
    <col min="9" max="9" width="5.625" customWidth="1"/>
    <col min="10" max="10" width="8.125" customWidth="1"/>
    <col min="11" max="11" width="6.5" customWidth="1"/>
    <col min="12" max="12" width="6.375" customWidth="1"/>
    <col min="13" max="13" width="6.75" customWidth="1"/>
    <col min="14" max="14" width="9.25" customWidth="1"/>
    <col min="15" max="15" width="8" customWidth="1"/>
    <col min="16" max="17" width="7.625" customWidth="1"/>
    <col min="18" max="18" width="8" customWidth="1"/>
    <col min="19" max="19" width="7.875" customWidth="1"/>
    <col min="20" max="20" width="7.25" customWidth="1"/>
    <col min="21" max="21" width="8.875" customWidth="1"/>
    <col min="22" max="22" width="7.125" customWidth="1"/>
    <col min="23" max="23" width="7.875" customWidth="1"/>
    <col min="24" max="24" width="6.875" customWidth="1"/>
    <col min="25" max="25" width="6.75" customWidth="1"/>
    <col min="26" max="26" width="7" customWidth="1"/>
    <col min="27" max="27" width="7.625" customWidth="1"/>
  </cols>
  <sheetData>
    <row r="1" spans="1:1">
      <c r="A1" s="1"/>
    </row>
    <row r="2" ht="27.75" customHeight="1" spans="1:27">
      <c r="A2" s="2" t="s">
        <v>1266</v>
      </c>
      <c r="B2" s="2"/>
      <c r="C2" s="2"/>
      <c r="D2" s="2"/>
      <c r="E2" s="2"/>
      <c r="F2" s="2"/>
      <c r="G2" s="2"/>
      <c r="H2" s="2"/>
      <c r="I2" s="2"/>
      <c r="J2" s="2"/>
      <c r="K2" s="2"/>
      <c r="L2" s="2"/>
      <c r="M2" s="2"/>
      <c r="N2" s="2"/>
      <c r="O2" s="2"/>
      <c r="P2" s="2"/>
      <c r="Q2" s="2"/>
      <c r="R2" s="2"/>
      <c r="S2" s="2"/>
      <c r="T2" s="2"/>
      <c r="U2" s="2"/>
      <c r="V2" s="2"/>
      <c r="W2" s="2"/>
      <c r="X2" s="2"/>
      <c r="Y2" s="2"/>
      <c r="Z2" s="2"/>
      <c r="AA2" s="2"/>
    </row>
    <row r="3" ht="19.5" spans="1:19">
      <c r="A3" s="44"/>
      <c r="B3" s="44"/>
      <c r="C3" s="44"/>
      <c r="D3" s="44"/>
      <c r="E3" s="44"/>
      <c r="F3" s="44"/>
      <c r="G3" s="44"/>
      <c r="H3" s="44"/>
      <c r="I3" s="44"/>
      <c r="J3" s="44"/>
      <c r="K3" s="44"/>
      <c r="L3" s="44"/>
      <c r="M3" s="44"/>
      <c r="N3" s="44"/>
      <c r="O3" s="44"/>
      <c r="P3" s="44"/>
      <c r="Q3" s="44"/>
      <c r="R3" s="44"/>
      <c r="S3" s="44"/>
    </row>
    <row r="4" s="31" customFormat="1" ht="26.25" customHeight="1" spans="1:27">
      <c r="A4" s="45" t="s">
        <v>255</v>
      </c>
      <c r="B4" s="46" t="s">
        <v>1241</v>
      </c>
      <c r="C4" s="46" t="s">
        <v>1267</v>
      </c>
      <c r="D4" s="46"/>
      <c r="E4" s="46"/>
      <c r="F4" s="46"/>
      <c r="G4" s="46"/>
      <c r="H4" s="46"/>
      <c r="I4" s="46"/>
      <c r="J4" s="46"/>
      <c r="K4" s="46" t="s">
        <v>1268</v>
      </c>
      <c r="L4" s="46"/>
      <c r="M4" s="46"/>
      <c r="N4" s="46"/>
      <c r="O4" s="46" t="s">
        <v>1242</v>
      </c>
      <c r="P4" s="46" t="s">
        <v>1269</v>
      </c>
      <c r="Q4" s="46" t="s">
        <v>1270</v>
      </c>
      <c r="R4" s="46" t="s">
        <v>1271</v>
      </c>
      <c r="S4" s="46" t="s">
        <v>1243</v>
      </c>
      <c r="T4" s="53" t="s">
        <v>1272</v>
      </c>
      <c r="U4" s="53"/>
      <c r="V4" s="53"/>
      <c r="W4" s="53"/>
      <c r="X4" s="53"/>
      <c r="Y4" s="53"/>
      <c r="Z4" s="53"/>
      <c r="AA4" s="55"/>
    </row>
    <row r="5" s="31" customFormat="1" ht="32.25" customHeight="1" spans="1:27">
      <c r="A5" s="47"/>
      <c r="B5" s="48"/>
      <c r="C5" s="48" t="s">
        <v>1273</v>
      </c>
      <c r="D5" s="48" t="s">
        <v>1274</v>
      </c>
      <c r="E5" s="48" t="s">
        <v>1275</v>
      </c>
      <c r="F5" s="48" t="s">
        <v>1276</v>
      </c>
      <c r="G5" s="48" t="s">
        <v>1277</v>
      </c>
      <c r="H5" s="48" t="s">
        <v>1278</v>
      </c>
      <c r="I5" s="48" t="s">
        <v>1279</v>
      </c>
      <c r="J5" s="48" t="s">
        <v>1230</v>
      </c>
      <c r="K5" s="48" t="s">
        <v>1280</v>
      </c>
      <c r="L5" s="48" t="s">
        <v>1281</v>
      </c>
      <c r="M5" s="48" t="s">
        <v>1282</v>
      </c>
      <c r="N5" s="48" t="s">
        <v>1230</v>
      </c>
      <c r="O5" s="48"/>
      <c r="P5" s="48"/>
      <c r="Q5" s="48"/>
      <c r="R5" s="48"/>
      <c r="S5" s="48"/>
      <c r="T5" s="48" t="s">
        <v>1283</v>
      </c>
      <c r="U5" s="48"/>
      <c r="V5" s="48"/>
      <c r="W5" s="48"/>
      <c r="X5" s="48"/>
      <c r="Y5" s="48" t="s">
        <v>1284</v>
      </c>
      <c r="Z5" s="48"/>
      <c r="AA5" s="56" t="s">
        <v>1285</v>
      </c>
    </row>
    <row r="6" s="31" customFormat="1" ht="59.25" customHeight="1" spans="1:27">
      <c r="A6" s="47"/>
      <c r="B6" s="48"/>
      <c r="C6" s="48"/>
      <c r="D6" s="48"/>
      <c r="E6" s="48"/>
      <c r="F6" s="48"/>
      <c r="G6" s="48"/>
      <c r="H6" s="48"/>
      <c r="I6" s="48"/>
      <c r="J6" s="48"/>
      <c r="K6" s="48"/>
      <c r="L6" s="48"/>
      <c r="M6" s="48"/>
      <c r="N6" s="48"/>
      <c r="O6" s="48"/>
      <c r="P6" s="48"/>
      <c r="Q6" s="48"/>
      <c r="R6" s="48"/>
      <c r="S6" s="48"/>
      <c r="T6" s="54" t="s">
        <v>1286</v>
      </c>
      <c r="U6" s="48" t="s">
        <v>1287</v>
      </c>
      <c r="V6" s="48" t="s">
        <v>1048</v>
      </c>
      <c r="W6" s="48" t="s">
        <v>1288</v>
      </c>
      <c r="X6" s="48" t="s">
        <v>1289</v>
      </c>
      <c r="Y6" s="48" t="s">
        <v>1290</v>
      </c>
      <c r="Z6" s="48" t="s">
        <v>1291</v>
      </c>
      <c r="AA6" s="56"/>
    </row>
    <row r="7" s="31" customFormat="1" ht="33.95" customHeight="1" spans="1:27">
      <c r="A7" s="47"/>
      <c r="B7" s="48">
        <v>1</v>
      </c>
      <c r="C7" s="48">
        <v>2</v>
      </c>
      <c r="D7" s="48">
        <v>3</v>
      </c>
      <c r="E7" s="48">
        <v>4</v>
      </c>
      <c r="F7" s="48">
        <v>5</v>
      </c>
      <c r="G7" s="48">
        <v>6</v>
      </c>
      <c r="H7" s="48">
        <v>7</v>
      </c>
      <c r="I7" s="48">
        <v>8</v>
      </c>
      <c r="J7" s="48" t="s">
        <v>1292</v>
      </c>
      <c r="K7" s="48">
        <v>10</v>
      </c>
      <c r="L7" s="48">
        <v>11</v>
      </c>
      <c r="M7" s="48">
        <v>12</v>
      </c>
      <c r="N7" s="48" t="s">
        <v>1293</v>
      </c>
      <c r="O7" s="48" t="s">
        <v>1294</v>
      </c>
      <c r="P7" s="48">
        <v>15</v>
      </c>
      <c r="Q7" s="48">
        <v>16</v>
      </c>
      <c r="R7" s="48">
        <v>17</v>
      </c>
      <c r="S7" s="48" t="s">
        <v>1295</v>
      </c>
      <c r="T7" s="54">
        <v>19</v>
      </c>
      <c r="U7" s="54">
        <v>20</v>
      </c>
      <c r="V7" s="54">
        <v>21</v>
      </c>
      <c r="W7" s="48" t="s">
        <v>1296</v>
      </c>
      <c r="X7" s="54">
        <v>23</v>
      </c>
      <c r="Y7" s="54">
        <v>24</v>
      </c>
      <c r="Z7" s="54">
        <v>25</v>
      </c>
      <c r="AA7" s="56" t="s">
        <v>1297</v>
      </c>
    </row>
    <row r="8" ht="24.95" customHeight="1" spans="1:27">
      <c r="A8" s="49">
        <v>1</v>
      </c>
      <c r="B8" s="50"/>
      <c r="C8" s="18"/>
      <c r="D8" s="18"/>
      <c r="E8" s="18"/>
      <c r="F8" s="18"/>
      <c r="G8" s="18"/>
      <c r="H8" s="18"/>
      <c r="I8" s="18"/>
      <c r="J8" s="18">
        <f>SUM(C8:I8)</f>
        <v>0</v>
      </c>
      <c r="K8" s="18"/>
      <c r="L8" s="18"/>
      <c r="M8" s="18"/>
      <c r="N8" s="18">
        <f>SUM(K8:M8)</f>
        <v>0</v>
      </c>
      <c r="O8" s="18">
        <f>SUM(J8:L8)</f>
        <v>0</v>
      </c>
      <c r="P8" s="18"/>
      <c r="Q8" s="18"/>
      <c r="R8" s="18"/>
      <c r="S8" s="18">
        <f>O8+P8-Q8-R8</f>
        <v>0</v>
      </c>
      <c r="T8" s="18"/>
      <c r="U8" s="18"/>
      <c r="V8" s="18"/>
      <c r="W8" s="18">
        <f>MAX(T8-U8+V8,0)</f>
        <v>0</v>
      </c>
      <c r="X8" s="18"/>
      <c r="Y8" s="18"/>
      <c r="Z8" s="18"/>
      <c r="AA8" s="57">
        <f>W8+Y8</f>
        <v>0</v>
      </c>
    </row>
    <row r="9" ht="24.95" customHeight="1" spans="1:27">
      <c r="A9" s="49">
        <v>2</v>
      </c>
      <c r="B9" s="50"/>
      <c r="C9" s="18"/>
      <c r="D9" s="18"/>
      <c r="E9" s="18"/>
      <c r="F9" s="18"/>
      <c r="G9" s="18"/>
      <c r="H9" s="18"/>
      <c r="I9" s="18"/>
      <c r="J9" s="18">
        <f t="shared" ref="J9:J16" si="0">SUM(C9:I9)</f>
        <v>0</v>
      </c>
      <c r="K9" s="18"/>
      <c r="L9" s="18"/>
      <c r="M9" s="18"/>
      <c r="N9" s="18">
        <f t="shared" ref="N9:N16" si="1">SUM(K9:M9)</f>
        <v>0</v>
      </c>
      <c r="O9" s="18">
        <f t="shared" ref="O9:O16" si="2">SUM(J9:L9)</f>
        <v>0</v>
      </c>
      <c r="P9" s="18"/>
      <c r="Q9" s="18"/>
      <c r="R9" s="18"/>
      <c r="S9" s="18">
        <f t="shared" ref="S9:S16" si="3">O9+P9-Q9-R9</f>
        <v>0</v>
      </c>
      <c r="T9" s="18"/>
      <c r="U9" s="18"/>
      <c r="V9" s="18"/>
      <c r="W9" s="18">
        <f t="shared" ref="W9:W16" si="4">MAX(T9-U9+V9,0)</f>
        <v>0</v>
      </c>
      <c r="X9" s="18"/>
      <c r="Y9" s="18"/>
      <c r="Z9" s="18"/>
      <c r="AA9" s="57">
        <f t="shared" ref="AA9:AA16" si="5">W9+Y9</f>
        <v>0</v>
      </c>
    </row>
    <row r="10" ht="24.95" customHeight="1" spans="1:27">
      <c r="A10" s="49">
        <v>3</v>
      </c>
      <c r="B10" s="50"/>
      <c r="C10" s="18"/>
      <c r="D10" s="18"/>
      <c r="E10" s="18"/>
      <c r="F10" s="18"/>
      <c r="G10" s="18"/>
      <c r="H10" s="18"/>
      <c r="I10" s="18"/>
      <c r="J10" s="18">
        <f t="shared" si="0"/>
        <v>0</v>
      </c>
      <c r="K10" s="18"/>
      <c r="L10" s="18"/>
      <c r="M10" s="18"/>
      <c r="N10" s="18">
        <f t="shared" si="1"/>
        <v>0</v>
      </c>
      <c r="O10" s="18">
        <f t="shared" si="2"/>
        <v>0</v>
      </c>
      <c r="P10" s="18"/>
      <c r="Q10" s="18"/>
      <c r="R10" s="18"/>
      <c r="S10" s="18">
        <f t="shared" si="3"/>
        <v>0</v>
      </c>
      <c r="T10" s="18"/>
      <c r="U10" s="18"/>
      <c r="V10" s="18"/>
      <c r="W10" s="18">
        <f t="shared" si="4"/>
        <v>0</v>
      </c>
      <c r="X10" s="18"/>
      <c r="Y10" s="18"/>
      <c r="Z10" s="18"/>
      <c r="AA10" s="57">
        <f t="shared" si="5"/>
        <v>0</v>
      </c>
    </row>
    <row r="11" ht="24.95" customHeight="1" spans="1:27">
      <c r="A11" s="49">
        <v>4</v>
      </c>
      <c r="B11" s="50"/>
      <c r="C11" s="18"/>
      <c r="D11" s="18"/>
      <c r="E11" s="18"/>
      <c r="F11" s="18"/>
      <c r="G11" s="18"/>
      <c r="H11" s="18"/>
      <c r="I11" s="18"/>
      <c r="J11" s="18">
        <f t="shared" si="0"/>
        <v>0</v>
      </c>
      <c r="K11" s="18"/>
      <c r="L11" s="18"/>
      <c r="M11" s="18"/>
      <c r="N11" s="18">
        <f t="shared" si="1"/>
        <v>0</v>
      </c>
      <c r="O11" s="18">
        <f t="shared" si="2"/>
        <v>0</v>
      </c>
      <c r="P11" s="18"/>
      <c r="Q11" s="18"/>
      <c r="R11" s="18"/>
      <c r="S11" s="18">
        <f t="shared" si="3"/>
        <v>0</v>
      </c>
      <c r="T11" s="18"/>
      <c r="U11" s="18"/>
      <c r="V11" s="18"/>
      <c r="W11" s="18">
        <f t="shared" si="4"/>
        <v>0</v>
      </c>
      <c r="X11" s="18"/>
      <c r="Y11" s="18"/>
      <c r="Z11" s="18"/>
      <c r="AA11" s="57">
        <f t="shared" si="5"/>
        <v>0</v>
      </c>
    </row>
    <row r="12" ht="24.95" customHeight="1" spans="1:27">
      <c r="A12" s="49">
        <v>5</v>
      </c>
      <c r="B12" s="50"/>
      <c r="C12" s="18"/>
      <c r="D12" s="18"/>
      <c r="E12" s="18"/>
      <c r="F12" s="18"/>
      <c r="G12" s="18"/>
      <c r="H12" s="18"/>
      <c r="I12" s="18"/>
      <c r="J12" s="18">
        <f t="shared" si="0"/>
        <v>0</v>
      </c>
      <c r="K12" s="18"/>
      <c r="L12" s="18"/>
      <c r="M12" s="18"/>
      <c r="N12" s="18">
        <f t="shared" si="1"/>
        <v>0</v>
      </c>
      <c r="O12" s="18">
        <f t="shared" si="2"/>
        <v>0</v>
      </c>
      <c r="P12" s="18"/>
      <c r="Q12" s="18"/>
      <c r="R12" s="18"/>
      <c r="S12" s="18">
        <f t="shared" si="3"/>
        <v>0</v>
      </c>
      <c r="T12" s="18"/>
      <c r="U12" s="18"/>
      <c r="V12" s="18"/>
      <c r="W12" s="18">
        <f t="shared" si="4"/>
        <v>0</v>
      </c>
      <c r="X12" s="18"/>
      <c r="Y12" s="18"/>
      <c r="Z12" s="18"/>
      <c r="AA12" s="57">
        <f t="shared" si="5"/>
        <v>0</v>
      </c>
    </row>
    <row r="13" ht="24.95" customHeight="1" spans="1:27">
      <c r="A13" s="49">
        <v>6</v>
      </c>
      <c r="B13" s="50"/>
      <c r="C13" s="18"/>
      <c r="D13" s="18"/>
      <c r="E13" s="18"/>
      <c r="F13" s="18"/>
      <c r="G13" s="18"/>
      <c r="H13" s="18"/>
      <c r="I13" s="18"/>
      <c r="J13" s="18">
        <f t="shared" si="0"/>
        <v>0</v>
      </c>
      <c r="K13" s="18"/>
      <c r="L13" s="18"/>
      <c r="M13" s="18"/>
      <c r="N13" s="18">
        <f t="shared" si="1"/>
        <v>0</v>
      </c>
      <c r="O13" s="18">
        <f t="shared" si="2"/>
        <v>0</v>
      </c>
      <c r="P13" s="18"/>
      <c r="Q13" s="18"/>
      <c r="R13" s="18"/>
      <c r="S13" s="18">
        <f t="shared" si="3"/>
        <v>0</v>
      </c>
      <c r="T13" s="18"/>
      <c r="U13" s="18"/>
      <c r="V13" s="18"/>
      <c r="W13" s="18">
        <f t="shared" si="4"/>
        <v>0</v>
      </c>
      <c r="X13" s="18"/>
      <c r="Y13" s="18"/>
      <c r="Z13" s="18"/>
      <c r="AA13" s="57">
        <f t="shared" si="5"/>
        <v>0</v>
      </c>
    </row>
    <row r="14" ht="24.95" customHeight="1" spans="1:27">
      <c r="A14" s="49">
        <v>7</v>
      </c>
      <c r="B14" s="50"/>
      <c r="C14" s="18"/>
      <c r="D14" s="18"/>
      <c r="E14" s="18"/>
      <c r="F14" s="18"/>
      <c r="G14" s="18"/>
      <c r="H14" s="18"/>
      <c r="I14" s="18"/>
      <c r="J14" s="18">
        <f t="shared" si="0"/>
        <v>0</v>
      </c>
      <c r="K14" s="18"/>
      <c r="L14" s="18"/>
      <c r="M14" s="18"/>
      <c r="N14" s="18">
        <f t="shared" si="1"/>
        <v>0</v>
      </c>
      <c r="O14" s="18">
        <f t="shared" si="2"/>
        <v>0</v>
      </c>
      <c r="P14" s="18"/>
      <c r="Q14" s="18"/>
      <c r="R14" s="18"/>
      <c r="S14" s="18">
        <f t="shared" si="3"/>
        <v>0</v>
      </c>
      <c r="T14" s="18"/>
      <c r="U14" s="18"/>
      <c r="V14" s="18"/>
      <c r="W14" s="18">
        <f t="shared" si="4"/>
        <v>0</v>
      </c>
      <c r="X14" s="18"/>
      <c r="Y14" s="18"/>
      <c r="Z14" s="18"/>
      <c r="AA14" s="57">
        <f t="shared" si="5"/>
        <v>0</v>
      </c>
    </row>
    <row r="15" ht="24.95" customHeight="1" spans="1:27">
      <c r="A15" s="49">
        <v>8</v>
      </c>
      <c r="B15" s="50"/>
      <c r="C15" s="18"/>
      <c r="D15" s="18"/>
      <c r="E15" s="18"/>
      <c r="F15" s="18"/>
      <c r="G15" s="18"/>
      <c r="H15" s="18"/>
      <c r="I15" s="18"/>
      <c r="J15" s="18">
        <f t="shared" si="0"/>
        <v>0</v>
      </c>
      <c r="K15" s="18"/>
      <c r="L15" s="18"/>
      <c r="M15" s="18"/>
      <c r="N15" s="18">
        <f t="shared" si="1"/>
        <v>0</v>
      </c>
      <c r="O15" s="18">
        <f t="shared" si="2"/>
        <v>0</v>
      </c>
      <c r="P15" s="18"/>
      <c r="Q15" s="18"/>
      <c r="R15" s="18"/>
      <c r="S15" s="18">
        <f t="shared" si="3"/>
        <v>0</v>
      </c>
      <c r="T15" s="18"/>
      <c r="U15" s="18"/>
      <c r="V15" s="18"/>
      <c r="W15" s="18">
        <f t="shared" si="4"/>
        <v>0</v>
      </c>
      <c r="X15" s="18"/>
      <c r="Y15" s="18"/>
      <c r="Z15" s="18"/>
      <c r="AA15" s="57">
        <f t="shared" si="5"/>
        <v>0</v>
      </c>
    </row>
    <row r="16" ht="24.95" customHeight="1" spans="1:27">
      <c r="A16" s="49">
        <v>9</v>
      </c>
      <c r="B16" s="50"/>
      <c r="C16" s="18"/>
      <c r="D16" s="18"/>
      <c r="E16" s="18"/>
      <c r="F16" s="18"/>
      <c r="G16" s="18"/>
      <c r="H16" s="18"/>
      <c r="I16" s="18"/>
      <c r="J16" s="18">
        <f t="shared" si="0"/>
        <v>0</v>
      </c>
      <c r="K16" s="18"/>
      <c r="L16" s="18"/>
      <c r="M16" s="18"/>
      <c r="N16" s="18">
        <f t="shared" si="1"/>
        <v>0</v>
      </c>
      <c r="O16" s="18">
        <f t="shared" si="2"/>
        <v>0</v>
      </c>
      <c r="P16" s="18"/>
      <c r="Q16" s="18"/>
      <c r="R16" s="18"/>
      <c r="S16" s="18">
        <f t="shared" si="3"/>
        <v>0</v>
      </c>
      <c r="T16" s="18"/>
      <c r="U16" s="18"/>
      <c r="V16" s="18"/>
      <c r="W16" s="18">
        <f t="shared" si="4"/>
        <v>0</v>
      </c>
      <c r="X16" s="18"/>
      <c r="Y16" s="18"/>
      <c r="Z16" s="18"/>
      <c r="AA16" s="57">
        <f t="shared" si="5"/>
        <v>0</v>
      </c>
    </row>
    <row r="17" ht="24.95" customHeight="1" spans="1:27">
      <c r="A17" s="51">
        <v>10</v>
      </c>
      <c r="B17" s="52" t="s">
        <v>958</v>
      </c>
      <c r="C17" s="23">
        <f t="shared" ref="C17:S17" si="6">SUM(C8:C16)</f>
        <v>0</v>
      </c>
      <c r="D17" s="23">
        <f t="shared" si="6"/>
        <v>0</v>
      </c>
      <c r="E17" s="23">
        <f t="shared" si="6"/>
        <v>0</v>
      </c>
      <c r="F17" s="23">
        <f t="shared" si="6"/>
        <v>0</v>
      </c>
      <c r="G17" s="23">
        <f t="shared" si="6"/>
        <v>0</v>
      </c>
      <c r="H17" s="23">
        <f t="shared" si="6"/>
        <v>0</v>
      </c>
      <c r="I17" s="23">
        <f t="shared" si="6"/>
        <v>0</v>
      </c>
      <c r="J17" s="23">
        <f t="shared" si="6"/>
        <v>0</v>
      </c>
      <c r="K17" s="23">
        <f t="shared" si="6"/>
        <v>0</v>
      </c>
      <c r="L17" s="23">
        <f t="shared" si="6"/>
        <v>0</v>
      </c>
      <c r="M17" s="23">
        <f t="shared" si="6"/>
        <v>0</v>
      </c>
      <c r="N17" s="23">
        <f t="shared" si="6"/>
        <v>0</v>
      </c>
      <c r="O17" s="23">
        <f t="shared" si="6"/>
        <v>0</v>
      </c>
      <c r="P17" s="23">
        <f t="shared" si="6"/>
        <v>0</v>
      </c>
      <c r="Q17" s="23">
        <f t="shared" si="6"/>
        <v>0</v>
      </c>
      <c r="R17" s="23">
        <f t="shared" si="6"/>
        <v>0</v>
      </c>
      <c r="S17" s="23">
        <f t="shared" si="6"/>
        <v>0</v>
      </c>
      <c r="T17" s="23"/>
      <c r="U17" s="23"/>
      <c r="V17" s="23"/>
      <c r="W17" s="23">
        <f>SUM(W8:W16)</f>
        <v>0</v>
      </c>
      <c r="X17" s="23"/>
      <c r="Y17" s="23"/>
      <c r="Z17" s="23"/>
      <c r="AA17" s="58">
        <f>SUM(AA8:AA16)</f>
        <v>0</v>
      </c>
    </row>
    <row r="19" ht="20.25" customHeight="1"/>
    <row r="20" ht="20.25" customHeight="1"/>
    <row r="21" ht="20.25" customHeight="1"/>
  </sheetData>
  <mergeCells count="26">
    <mergeCell ref="A2:AA2"/>
    <mergeCell ref="C4:J4"/>
    <mergeCell ref="K4:N4"/>
    <mergeCell ref="T4:AA4"/>
    <mergeCell ref="T5:X5"/>
    <mergeCell ref="Y5:Z5"/>
    <mergeCell ref="A4:A7"/>
    <mergeCell ref="B4:B6"/>
    <mergeCell ref="C5:C6"/>
    <mergeCell ref="D5:D6"/>
    <mergeCell ref="E5:E6"/>
    <mergeCell ref="F5:F6"/>
    <mergeCell ref="G5:G6"/>
    <mergeCell ref="H5:H6"/>
    <mergeCell ref="I5:I6"/>
    <mergeCell ref="J5:J6"/>
    <mergeCell ref="K5:K6"/>
    <mergeCell ref="L5:L6"/>
    <mergeCell ref="M5:M6"/>
    <mergeCell ref="N5:N6"/>
    <mergeCell ref="O4:O6"/>
    <mergeCell ref="P4:P6"/>
    <mergeCell ref="Q4:Q6"/>
    <mergeCell ref="R4:R6"/>
    <mergeCell ref="S4:S6"/>
    <mergeCell ref="AA5:AA6"/>
  </mergeCells>
  <printOptions horizontalCentered="1"/>
  <pageMargins left="0.354330708661417" right="0.354330708661417" top="0.984251968503937" bottom="0.78740157480315" header="0.31496062992126" footer="0.31496062992126"/>
  <pageSetup paperSize="9" scale="71" fitToHeight="0" orientation="landscape"/>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dimension ref="A1:T20"/>
  <sheetViews>
    <sheetView workbookViewId="0">
      <selection activeCell="L14" sqref="L14"/>
    </sheetView>
  </sheetViews>
  <sheetFormatPr defaultColWidth="9" defaultRowHeight="13.5"/>
  <cols>
    <col min="1" max="1" width="6" customWidth="1"/>
    <col min="2" max="2" width="13.125" customWidth="1"/>
    <col min="3" max="3" width="16.25" customWidth="1"/>
    <col min="4" max="4" width="13.25" customWidth="1"/>
    <col min="5" max="5" width="16" customWidth="1"/>
    <col min="6" max="6" width="15.25" customWidth="1"/>
    <col min="7" max="7" width="14.625" customWidth="1"/>
    <col min="8" max="8" width="11.75" customWidth="1"/>
    <col min="9" max="9" width="12.5" customWidth="1"/>
    <col min="10" max="10" width="13.75" customWidth="1"/>
    <col min="20" max="20" width="13.75" customWidth="1"/>
  </cols>
  <sheetData>
    <row r="1" customHeight="1" spans="1:1">
      <c r="A1" s="1"/>
    </row>
    <row r="2" ht="23.1" customHeight="1" spans="1:20">
      <c r="A2" s="2" t="s">
        <v>1298</v>
      </c>
      <c r="B2" s="2"/>
      <c r="C2" s="2"/>
      <c r="D2" s="2"/>
      <c r="E2" s="2"/>
      <c r="F2" s="2"/>
      <c r="G2" s="2"/>
      <c r="H2" s="2"/>
      <c r="I2" s="2"/>
      <c r="J2" s="2"/>
      <c r="K2" s="43"/>
      <c r="L2" s="43"/>
      <c r="M2" s="43"/>
      <c r="N2" s="43"/>
      <c r="O2" s="43"/>
      <c r="P2" s="43"/>
      <c r="Q2" s="43"/>
      <c r="R2" s="43"/>
      <c r="S2" s="43"/>
      <c r="T2" s="43"/>
    </row>
    <row r="3" ht="14.25" spans="3:3">
      <c r="C3" t="s">
        <v>948</v>
      </c>
    </row>
    <row r="4" ht="21" customHeight="1" spans="1:10">
      <c r="A4" s="8" t="s">
        <v>255</v>
      </c>
      <c r="B4" s="9" t="s">
        <v>1299</v>
      </c>
      <c r="C4" s="9" t="s">
        <v>1300</v>
      </c>
      <c r="D4" s="9"/>
      <c r="E4" s="9"/>
      <c r="F4" s="9"/>
      <c r="G4" s="9" t="s">
        <v>1301</v>
      </c>
      <c r="H4" s="9"/>
      <c r="I4" s="9"/>
      <c r="J4" s="10"/>
    </row>
    <row r="5" ht="42.95" customHeight="1" spans="1:10">
      <c r="A5" s="14"/>
      <c r="B5" s="15"/>
      <c r="C5" s="15" t="s">
        <v>1302</v>
      </c>
      <c r="D5" s="15" t="s">
        <v>1303</v>
      </c>
      <c r="E5" s="15" t="s">
        <v>1304</v>
      </c>
      <c r="F5" s="15" t="s">
        <v>1305</v>
      </c>
      <c r="G5" s="15" t="s">
        <v>1306</v>
      </c>
      <c r="H5" s="15" t="s">
        <v>1307</v>
      </c>
      <c r="I5" s="15" t="s">
        <v>1308</v>
      </c>
      <c r="J5" s="16" t="s">
        <v>1309</v>
      </c>
    </row>
    <row r="6" ht="21.95" customHeight="1" spans="1:10">
      <c r="A6" s="14"/>
      <c r="B6" s="15">
        <v>1</v>
      </c>
      <c r="C6" s="15">
        <v>2</v>
      </c>
      <c r="D6" s="15">
        <v>3</v>
      </c>
      <c r="E6" s="15">
        <v>4</v>
      </c>
      <c r="F6" s="15" t="s">
        <v>1310</v>
      </c>
      <c r="G6" s="15">
        <v>6</v>
      </c>
      <c r="H6" s="15">
        <v>7</v>
      </c>
      <c r="I6" s="15">
        <v>8</v>
      </c>
      <c r="J6" s="16">
        <v>9</v>
      </c>
    </row>
    <row r="7" ht="21.95" customHeight="1" spans="1:10">
      <c r="A7" s="14">
        <v>1</v>
      </c>
      <c r="B7" s="15"/>
      <c r="C7" s="38"/>
      <c r="D7" s="38"/>
      <c r="E7" s="38"/>
      <c r="F7" s="38">
        <f>C7+D7-E7</f>
        <v>0</v>
      </c>
      <c r="G7" s="38"/>
      <c r="H7" s="38"/>
      <c r="I7" s="38"/>
      <c r="J7" s="41"/>
    </row>
    <row r="8" ht="21.95" customHeight="1" spans="1:10">
      <c r="A8" s="14">
        <v>2</v>
      </c>
      <c r="B8" s="15"/>
      <c r="C8" s="38"/>
      <c r="D8" s="38"/>
      <c r="E8" s="38"/>
      <c r="F8" s="38">
        <f t="shared" ref="F8:F15" si="0">C8+D8-E8</f>
        <v>0</v>
      </c>
      <c r="G8" s="38"/>
      <c r="H8" s="38"/>
      <c r="I8" s="38"/>
      <c r="J8" s="41"/>
    </row>
    <row r="9" ht="21.95" customHeight="1" spans="1:10">
      <c r="A9" s="14">
        <v>3</v>
      </c>
      <c r="B9" s="15"/>
      <c r="C9" s="38"/>
      <c r="D9" s="38"/>
      <c r="E9" s="38"/>
      <c r="F9" s="38">
        <f t="shared" si="0"/>
        <v>0</v>
      </c>
      <c r="G9" s="38"/>
      <c r="H9" s="38"/>
      <c r="I9" s="38"/>
      <c r="J9" s="41"/>
    </row>
    <row r="10" ht="21.95" customHeight="1" spans="1:10">
      <c r="A10" s="14">
        <v>4</v>
      </c>
      <c r="B10" s="15"/>
      <c r="C10" s="38"/>
      <c r="D10" s="38"/>
      <c r="E10" s="38"/>
      <c r="F10" s="38">
        <f t="shared" si="0"/>
        <v>0</v>
      </c>
      <c r="G10" s="38"/>
      <c r="H10" s="38"/>
      <c r="I10" s="38"/>
      <c r="J10" s="41"/>
    </row>
    <row r="11" ht="21.95" customHeight="1" spans="1:10">
      <c r="A11" s="14">
        <v>5</v>
      </c>
      <c r="B11" s="15"/>
      <c r="C11" s="38"/>
      <c r="D11" s="38"/>
      <c r="E11" s="38"/>
      <c r="F11" s="38">
        <f t="shared" si="0"/>
        <v>0</v>
      </c>
      <c r="G11" s="38"/>
      <c r="H11" s="38"/>
      <c r="I11" s="38"/>
      <c r="J11" s="41"/>
    </row>
    <row r="12" ht="21.95" customHeight="1" spans="1:10">
      <c r="A12" s="14">
        <v>6</v>
      </c>
      <c r="B12" s="15"/>
      <c r="C12" s="38"/>
      <c r="D12" s="38"/>
      <c r="E12" s="38"/>
      <c r="F12" s="38">
        <f t="shared" si="0"/>
        <v>0</v>
      </c>
      <c r="G12" s="38"/>
      <c r="H12" s="38"/>
      <c r="I12" s="38"/>
      <c r="J12" s="41"/>
    </row>
    <row r="13" ht="21.95" customHeight="1" spans="1:10">
      <c r="A13" s="14">
        <v>7</v>
      </c>
      <c r="B13" s="15"/>
      <c r="C13" s="38"/>
      <c r="D13" s="38"/>
      <c r="E13" s="38"/>
      <c r="F13" s="38">
        <f t="shared" si="0"/>
        <v>0</v>
      </c>
      <c r="G13" s="38"/>
      <c r="H13" s="38"/>
      <c r="I13" s="38"/>
      <c r="J13" s="41"/>
    </row>
    <row r="14" ht="21.95" customHeight="1" spans="1:10">
      <c r="A14" s="14">
        <v>8</v>
      </c>
      <c r="B14" s="15"/>
      <c r="C14" s="38"/>
      <c r="D14" s="38"/>
      <c r="E14" s="38"/>
      <c r="F14" s="38">
        <f t="shared" si="0"/>
        <v>0</v>
      </c>
      <c r="G14" s="38"/>
      <c r="H14" s="38"/>
      <c r="I14" s="38"/>
      <c r="J14" s="41"/>
    </row>
    <row r="15" ht="21.95" customHeight="1" spans="1:10">
      <c r="A15" s="14">
        <v>9</v>
      </c>
      <c r="B15" s="15"/>
      <c r="C15" s="38"/>
      <c r="D15" s="38"/>
      <c r="E15" s="38"/>
      <c r="F15" s="38">
        <f t="shared" si="0"/>
        <v>0</v>
      </c>
      <c r="G15" s="38"/>
      <c r="H15" s="38"/>
      <c r="I15" s="38"/>
      <c r="J15" s="41"/>
    </row>
    <row r="16" ht="21.95" customHeight="1" spans="1:10">
      <c r="A16" s="21">
        <v>10</v>
      </c>
      <c r="B16" s="39" t="s">
        <v>958</v>
      </c>
      <c r="C16" s="40">
        <f>SUM(C7:C15)</f>
        <v>0</v>
      </c>
      <c r="D16" s="40">
        <f t="shared" ref="D16:J16" si="1">SUM(D7:D15)</f>
        <v>0</v>
      </c>
      <c r="E16" s="40">
        <f t="shared" si="1"/>
        <v>0</v>
      </c>
      <c r="F16" s="40">
        <f t="shared" si="1"/>
        <v>0</v>
      </c>
      <c r="G16" s="40">
        <f t="shared" si="1"/>
        <v>0</v>
      </c>
      <c r="H16" s="40">
        <f t="shared" si="1"/>
        <v>0</v>
      </c>
      <c r="I16" s="40">
        <f t="shared" si="1"/>
        <v>0</v>
      </c>
      <c r="J16" s="42">
        <f t="shared" si="1"/>
        <v>0</v>
      </c>
    </row>
    <row r="18" ht="15.95" customHeight="1"/>
    <row r="19" ht="15.95" customHeight="1"/>
    <row r="20" ht="15.95" customHeight="1"/>
  </sheetData>
  <mergeCells count="5">
    <mergeCell ref="A2:J2"/>
    <mergeCell ref="C4:F4"/>
    <mergeCell ref="G4:J4"/>
    <mergeCell ref="A4:A6"/>
    <mergeCell ref="B4:B5"/>
  </mergeCells>
  <printOptions horizontalCentered="1"/>
  <pageMargins left="0.551181102362205" right="0.551181102362205" top="0.984251968503937" bottom="0.984251968503937" header="0.511811023622047" footer="0.511811023622047"/>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dimension ref="A1:T16"/>
  <sheetViews>
    <sheetView workbookViewId="0">
      <selection activeCell="J11" sqref="J11"/>
    </sheetView>
  </sheetViews>
  <sheetFormatPr defaultColWidth="9" defaultRowHeight="13.5"/>
  <cols>
    <col min="1" max="1" width="6.125" customWidth="1"/>
    <col min="2" max="2" width="10" customWidth="1"/>
    <col min="3" max="7" width="7.375" customWidth="1"/>
    <col min="8" max="8" width="8.125" customWidth="1"/>
    <col min="9" max="12" width="8" customWidth="1"/>
    <col min="13" max="13" width="7.5" customWidth="1"/>
    <col min="14" max="14" width="8.125" customWidth="1"/>
    <col min="15" max="18" width="8.25" customWidth="1"/>
    <col min="19" max="20" width="8.375" customWidth="1"/>
  </cols>
  <sheetData>
    <row r="1" ht="17.1" customHeight="1" spans="1:1">
      <c r="A1" s="1"/>
    </row>
    <row r="2" ht="24.95" customHeight="1" spans="1:20">
      <c r="A2" s="2" t="s">
        <v>1311</v>
      </c>
      <c r="B2" s="2"/>
      <c r="C2" s="2"/>
      <c r="D2" s="2"/>
      <c r="E2" s="2"/>
      <c r="F2" s="2"/>
      <c r="G2" s="2"/>
      <c r="H2" s="2"/>
      <c r="I2" s="2"/>
      <c r="J2" s="2"/>
      <c r="K2" s="2"/>
      <c r="L2" s="2"/>
      <c r="M2" s="2"/>
      <c r="N2" s="2"/>
      <c r="O2" s="2"/>
      <c r="P2" s="2"/>
      <c r="Q2" s="2"/>
      <c r="R2" s="2"/>
      <c r="S2" s="2"/>
      <c r="T2" s="2"/>
    </row>
    <row r="3" ht="19.5" spans="1:20">
      <c r="A3" s="3"/>
      <c r="B3" s="3"/>
      <c r="C3" s="3"/>
      <c r="D3" s="3"/>
      <c r="E3" s="3"/>
      <c r="F3" s="3"/>
      <c r="G3" s="3"/>
      <c r="H3" s="3"/>
      <c r="I3" s="3"/>
      <c r="J3" s="3"/>
      <c r="K3" s="3"/>
      <c r="L3" s="3"/>
      <c r="M3" s="3"/>
      <c r="N3" s="3"/>
      <c r="O3" s="3"/>
      <c r="P3" s="3"/>
      <c r="Q3" s="3"/>
      <c r="R3" s="3"/>
      <c r="S3" s="3"/>
      <c r="T3" s="3"/>
    </row>
    <row r="4" ht="27.95" customHeight="1" spans="1:20">
      <c r="A4" s="8" t="s">
        <v>255</v>
      </c>
      <c r="B4" s="9" t="s">
        <v>1312</v>
      </c>
      <c r="C4" s="9" t="s">
        <v>1313</v>
      </c>
      <c r="D4" s="9"/>
      <c r="E4" s="9"/>
      <c r="F4" s="9"/>
      <c r="G4" s="9"/>
      <c r="H4" s="9"/>
      <c r="I4" s="9" t="s">
        <v>1314</v>
      </c>
      <c r="J4" s="9"/>
      <c r="K4" s="9"/>
      <c r="L4" s="9"/>
      <c r="M4" s="9"/>
      <c r="N4" s="9"/>
      <c r="O4" s="9" t="s">
        <v>1315</v>
      </c>
      <c r="P4" s="9"/>
      <c r="Q4" s="9"/>
      <c r="R4" s="9"/>
      <c r="S4" s="9"/>
      <c r="T4" s="10"/>
    </row>
    <row r="5" ht="27" customHeight="1" spans="1:20">
      <c r="A5" s="14"/>
      <c r="B5" s="15"/>
      <c r="C5" s="15" t="s">
        <v>1316</v>
      </c>
      <c r="D5" s="15" t="s">
        <v>1317</v>
      </c>
      <c r="E5" s="15" t="s">
        <v>1318</v>
      </c>
      <c r="F5" s="15" t="s">
        <v>1319</v>
      </c>
      <c r="G5" s="15" t="s">
        <v>1320</v>
      </c>
      <c r="H5" s="15" t="s">
        <v>1230</v>
      </c>
      <c r="I5" s="15" t="s">
        <v>1316</v>
      </c>
      <c r="J5" s="15" t="s">
        <v>1317</v>
      </c>
      <c r="K5" s="15" t="s">
        <v>1318</v>
      </c>
      <c r="L5" s="15" t="s">
        <v>1319</v>
      </c>
      <c r="M5" s="15" t="s">
        <v>1320</v>
      </c>
      <c r="N5" s="15" t="s">
        <v>1230</v>
      </c>
      <c r="O5" s="15" t="s">
        <v>1317</v>
      </c>
      <c r="P5" s="15" t="s">
        <v>1318</v>
      </c>
      <c r="Q5" s="15" t="s">
        <v>1319</v>
      </c>
      <c r="R5" s="15" t="s">
        <v>1320</v>
      </c>
      <c r="S5" s="15" t="s">
        <v>583</v>
      </c>
      <c r="T5" s="16" t="s">
        <v>1230</v>
      </c>
    </row>
    <row r="6" ht="39" customHeight="1" spans="1:20">
      <c r="A6" s="14"/>
      <c r="B6" s="15">
        <v>1</v>
      </c>
      <c r="C6" s="15">
        <v>2</v>
      </c>
      <c r="D6" s="15">
        <v>3</v>
      </c>
      <c r="E6" s="15">
        <v>4</v>
      </c>
      <c r="F6" s="15">
        <v>5</v>
      </c>
      <c r="G6" s="15">
        <v>6</v>
      </c>
      <c r="H6" s="15" t="s">
        <v>1321</v>
      </c>
      <c r="I6" s="15">
        <v>8</v>
      </c>
      <c r="J6" s="15">
        <v>9</v>
      </c>
      <c r="K6" s="15">
        <v>10</v>
      </c>
      <c r="L6" s="15">
        <v>11</v>
      </c>
      <c r="M6" s="15">
        <v>12</v>
      </c>
      <c r="N6" s="15" t="s">
        <v>1322</v>
      </c>
      <c r="O6" s="15" t="s">
        <v>1323</v>
      </c>
      <c r="P6" s="15" t="s">
        <v>1324</v>
      </c>
      <c r="Q6" s="15" t="s">
        <v>1325</v>
      </c>
      <c r="R6" s="15" t="s">
        <v>1326</v>
      </c>
      <c r="S6" s="15">
        <v>18</v>
      </c>
      <c r="T6" s="16" t="s">
        <v>1327</v>
      </c>
    </row>
    <row r="7" ht="24" customHeight="1" spans="1:20">
      <c r="A7" s="14">
        <v>1</v>
      </c>
      <c r="B7" s="32"/>
      <c r="C7" s="38"/>
      <c r="D7" s="38"/>
      <c r="E7" s="38"/>
      <c r="F7" s="38"/>
      <c r="G7" s="38"/>
      <c r="H7" s="38">
        <f>SUM(C7:G7)</f>
        <v>0</v>
      </c>
      <c r="I7" s="38"/>
      <c r="J7" s="38"/>
      <c r="K7" s="38"/>
      <c r="L7" s="38"/>
      <c r="M7" s="38"/>
      <c r="N7" s="38">
        <f>SUM(I7:M7)</f>
        <v>0</v>
      </c>
      <c r="O7" s="38">
        <f>D7-J7</f>
        <v>0</v>
      </c>
      <c r="P7" s="38">
        <f>E7-K7</f>
        <v>0</v>
      </c>
      <c r="Q7" s="38">
        <f>F7-L7</f>
        <v>0</v>
      </c>
      <c r="R7" s="38">
        <f>G7-M7</f>
        <v>0</v>
      </c>
      <c r="S7" s="38"/>
      <c r="T7" s="41">
        <f>SUM(O7:S7)</f>
        <v>0</v>
      </c>
    </row>
    <row r="8" ht="24" customHeight="1" spans="1:20">
      <c r="A8" s="14">
        <v>2</v>
      </c>
      <c r="B8" s="32"/>
      <c r="C8" s="38"/>
      <c r="D8" s="38"/>
      <c r="E8" s="38"/>
      <c r="F8" s="38"/>
      <c r="G8" s="38"/>
      <c r="H8" s="38">
        <f t="shared" ref="H8:H15" si="0">SUM(C8:G8)</f>
        <v>0</v>
      </c>
      <c r="I8" s="38"/>
      <c r="J8" s="38"/>
      <c r="K8" s="38"/>
      <c r="L8" s="38"/>
      <c r="M8" s="38"/>
      <c r="N8" s="38">
        <f t="shared" ref="N8:N15" si="1">SUM(I8:M8)</f>
        <v>0</v>
      </c>
      <c r="O8" s="38">
        <f t="shared" ref="O8:O15" si="2">D8-J8</f>
        <v>0</v>
      </c>
      <c r="P8" s="38">
        <f t="shared" ref="P8:P15" si="3">E8-K8</f>
        <v>0</v>
      </c>
      <c r="Q8" s="38">
        <f t="shared" ref="Q8:Q15" si="4">F8-L8</f>
        <v>0</v>
      </c>
      <c r="R8" s="38">
        <f t="shared" ref="R8:R15" si="5">G8-M8</f>
        <v>0</v>
      </c>
      <c r="S8" s="38"/>
      <c r="T8" s="41">
        <f t="shared" ref="T8:T15" si="6">SUM(O8:S8)</f>
        <v>0</v>
      </c>
    </row>
    <row r="9" ht="24" customHeight="1" spans="1:20">
      <c r="A9" s="14">
        <v>3</v>
      </c>
      <c r="B9" s="32"/>
      <c r="C9" s="38"/>
      <c r="D9" s="38"/>
      <c r="E9" s="38"/>
      <c r="F9" s="38"/>
      <c r="G9" s="38"/>
      <c r="H9" s="38">
        <f t="shared" si="0"/>
        <v>0</v>
      </c>
      <c r="I9" s="38"/>
      <c r="J9" s="38"/>
      <c r="K9" s="38"/>
      <c r="L9" s="38"/>
      <c r="M9" s="38"/>
      <c r="N9" s="38">
        <f t="shared" si="1"/>
        <v>0</v>
      </c>
      <c r="O9" s="38">
        <f t="shared" si="2"/>
        <v>0</v>
      </c>
      <c r="P9" s="38">
        <f t="shared" si="3"/>
        <v>0</v>
      </c>
      <c r="Q9" s="38">
        <f t="shared" si="4"/>
        <v>0</v>
      </c>
      <c r="R9" s="38">
        <f t="shared" si="5"/>
        <v>0</v>
      </c>
      <c r="S9" s="38"/>
      <c r="T9" s="41">
        <f t="shared" si="6"/>
        <v>0</v>
      </c>
    </row>
    <row r="10" ht="24" customHeight="1" spans="1:20">
      <c r="A10" s="14">
        <v>4</v>
      </c>
      <c r="B10" s="32"/>
      <c r="C10" s="38"/>
      <c r="D10" s="38"/>
      <c r="E10" s="38"/>
      <c r="F10" s="38"/>
      <c r="G10" s="38"/>
      <c r="H10" s="38">
        <f t="shared" si="0"/>
        <v>0</v>
      </c>
      <c r="I10" s="38"/>
      <c r="J10" s="38"/>
      <c r="K10" s="38"/>
      <c r="L10" s="38"/>
      <c r="M10" s="38"/>
      <c r="N10" s="38">
        <f t="shared" si="1"/>
        <v>0</v>
      </c>
      <c r="O10" s="38">
        <f t="shared" si="2"/>
        <v>0</v>
      </c>
      <c r="P10" s="38">
        <f t="shared" si="3"/>
        <v>0</v>
      </c>
      <c r="Q10" s="38">
        <f t="shared" si="4"/>
        <v>0</v>
      </c>
      <c r="R10" s="38">
        <f t="shared" si="5"/>
        <v>0</v>
      </c>
      <c r="S10" s="38"/>
      <c r="T10" s="41">
        <f t="shared" si="6"/>
        <v>0</v>
      </c>
    </row>
    <row r="11" ht="24" customHeight="1" spans="1:20">
      <c r="A11" s="14">
        <v>5</v>
      </c>
      <c r="B11" s="32"/>
      <c r="C11" s="38"/>
      <c r="D11" s="38"/>
      <c r="E11" s="38"/>
      <c r="F11" s="38"/>
      <c r="G11" s="38"/>
      <c r="H11" s="38">
        <f t="shared" si="0"/>
        <v>0</v>
      </c>
      <c r="I11" s="38"/>
      <c r="J11" s="38"/>
      <c r="K11" s="38"/>
      <c r="L11" s="38"/>
      <c r="M11" s="38"/>
      <c r="N11" s="38">
        <f t="shared" si="1"/>
        <v>0</v>
      </c>
      <c r="O11" s="38">
        <f t="shared" si="2"/>
        <v>0</v>
      </c>
      <c r="P11" s="38">
        <f t="shared" si="3"/>
        <v>0</v>
      </c>
      <c r="Q11" s="38">
        <f t="shared" si="4"/>
        <v>0</v>
      </c>
      <c r="R11" s="38">
        <f t="shared" si="5"/>
        <v>0</v>
      </c>
      <c r="S11" s="38"/>
      <c r="T11" s="41">
        <f t="shared" si="6"/>
        <v>0</v>
      </c>
    </row>
    <row r="12" ht="24" customHeight="1" spans="1:20">
      <c r="A12" s="14">
        <v>6</v>
      </c>
      <c r="B12" s="32"/>
      <c r="C12" s="38"/>
      <c r="D12" s="38"/>
      <c r="E12" s="38"/>
      <c r="F12" s="38"/>
      <c r="G12" s="38"/>
      <c r="H12" s="38">
        <f t="shared" si="0"/>
        <v>0</v>
      </c>
      <c r="I12" s="38"/>
      <c r="J12" s="38"/>
      <c r="K12" s="38"/>
      <c r="L12" s="38"/>
      <c r="M12" s="38"/>
      <c r="N12" s="38">
        <f t="shared" si="1"/>
        <v>0</v>
      </c>
      <c r="O12" s="38">
        <f t="shared" si="2"/>
        <v>0</v>
      </c>
      <c r="P12" s="38">
        <f t="shared" si="3"/>
        <v>0</v>
      </c>
      <c r="Q12" s="38">
        <f t="shared" si="4"/>
        <v>0</v>
      </c>
      <c r="R12" s="38">
        <f t="shared" si="5"/>
        <v>0</v>
      </c>
      <c r="S12" s="38"/>
      <c r="T12" s="41">
        <f t="shared" si="6"/>
        <v>0</v>
      </c>
    </row>
    <row r="13" ht="24" customHeight="1" spans="1:20">
      <c r="A13" s="14">
        <v>7</v>
      </c>
      <c r="B13" s="32"/>
      <c r="C13" s="38"/>
      <c r="D13" s="38"/>
      <c r="E13" s="38"/>
      <c r="F13" s="38"/>
      <c r="G13" s="38"/>
      <c r="H13" s="38">
        <f t="shared" si="0"/>
        <v>0</v>
      </c>
      <c r="I13" s="38"/>
      <c r="J13" s="38"/>
      <c r="K13" s="38"/>
      <c r="L13" s="38"/>
      <c r="M13" s="38"/>
      <c r="N13" s="38">
        <f t="shared" si="1"/>
        <v>0</v>
      </c>
      <c r="O13" s="38">
        <f t="shared" si="2"/>
        <v>0</v>
      </c>
      <c r="P13" s="38">
        <f t="shared" si="3"/>
        <v>0</v>
      </c>
      <c r="Q13" s="38">
        <f t="shared" si="4"/>
        <v>0</v>
      </c>
      <c r="R13" s="38">
        <f t="shared" si="5"/>
        <v>0</v>
      </c>
      <c r="S13" s="38"/>
      <c r="T13" s="41">
        <f t="shared" si="6"/>
        <v>0</v>
      </c>
    </row>
    <row r="14" ht="24" customHeight="1" spans="1:20">
      <c r="A14" s="14">
        <v>8</v>
      </c>
      <c r="B14" s="32"/>
      <c r="C14" s="38"/>
      <c r="D14" s="38"/>
      <c r="E14" s="38"/>
      <c r="F14" s="38"/>
      <c r="G14" s="38"/>
      <c r="H14" s="38">
        <f t="shared" si="0"/>
        <v>0</v>
      </c>
      <c r="I14" s="38"/>
      <c r="J14" s="38"/>
      <c r="K14" s="38"/>
      <c r="L14" s="38"/>
      <c r="M14" s="38"/>
      <c r="N14" s="38">
        <f t="shared" si="1"/>
        <v>0</v>
      </c>
      <c r="O14" s="38">
        <f t="shared" si="2"/>
        <v>0</v>
      </c>
      <c r="P14" s="38">
        <f t="shared" si="3"/>
        <v>0</v>
      </c>
      <c r="Q14" s="38">
        <f t="shared" si="4"/>
        <v>0</v>
      </c>
      <c r="R14" s="38">
        <f t="shared" si="5"/>
        <v>0</v>
      </c>
      <c r="S14" s="38"/>
      <c r="T14" s="41">
        <f t="shared" si="6"/>
        <v>0</v>
      </c>
    </row>
    <row r="15" ht="24" customHeight="1" spans="1:20">
      <c r="A15" s="14">
        <v>9</v>
      </c>
      <c r="B15" s="32"/>
      <c r="C15" s="38"/>
      <c r="D15" s="38"/>
      <c r="E15" s="38"/>
      <c r="F15" s="38"/>
      <c r="G15" s="38"/>
      <c r="H15" s="38">
        <f t="shared" si="0"/>
        <v>0</v>
      </c>
      <c r="I15" s="38"/>
      <c r="J15" s="38"/>
      <c r="K15" s="38"/>
      <c r="L15" s="38"/>
      <c r="M15" s="38"/>
      <c r="N15" s="38">
        <f t="shared" si="1"/>
        <v>0</v>
      </c>
      <c r="O15" s="38">
        <f t="shared" si="2"/>
        <v>0</v>
      </c>
      <c r="P15" s="38">
        <f t="shared" si="3"/>
        <v>0</v>
      </c>
      <c r="Q15" s="38">
        <f t="shared" si="4"/>
        <v>0</v>
      </c>
      <c r="R15" s="38">
        <f t="shared" si="5"/>
        <v>0</v>
      </c>
      <c r="S15" s="38"/>
      <c r="T15" s="41">
        <f t="shared" si="6"/>
        <v>0</v>
      </c>
    </row>
    <row r="16" ht="24" customHeight="1" spans="1:20">
      <c r="A16" s="21">
        <v>10</v>
      </c>
      <c r="B16" s="39" t="s">
        <v>958</v>
      </c>
      <c r="C16" s="40">
        <f t="shared" ref="C16:H16" si="7">SUM(C7:C15)</f>
        <v>0</v>
      </c>
      <c r="D16" s="40">
        <f t="shared" si="7"/>
        <v>0</v>
      </c>
      <c r="E16" s="40">
        <f t="shared" si="7"/>
        <v>0</v>
      </c>
      <c r="F16" s="40">
        <f t="shared" si="7"/>
        <v>0</v>
      </c>
      <c r="G16" s="40">
        <f t="shared" si="7"/>
        <v>0</v>
      </c>
      <c r="H16" s="40">
        <f t="shared" si="7"/>
        <v>0</v>
      </c>
      <c r="I16" s="40">
        <f t="shared" ref="I16:N16" si="8">SUM(I7:I15)</f>
        <v>0</v>
      </c>
      <c r="J16" s="40">
        <f t="shared" si="8"/>
        <v>0</v>
      </c>
      <c r="K16" s="40">
        <f t="shared" si="8"/>
        <v>0</v>
      </c>
      <c r="L16" s="40">
        <f t="shared" si="8"/>
        <v>0</v>
      </c>
      <c r="M16" s="40">
        <f t="shared" si="8"/>
        <v>0</v>
      </c>
      <c r="N16" s="40">
        <f t="shared" si="8"/>
        <v>0</v>
      </c>
      <c r="O16" s="40">
        <f t="shared" ref="O16:T16" si="9">SUM(O7:O15)</f>
        <v>0</v>
      </c>
      <c r="P16" s="40">
        <f t="shared" si="9"/>
        <v>0</v>
      </c>
      <c r="Q16" s="40">
        <f t="shared" si="9"/>
        <v>0</v>
      </c>
      <c r="R16" s="40">
        <f t="shared" si="9"/>
        <v>0</v>
      </c>
      <c r="S16" s="40">
        <f t="shared" si="9"/>
        <v>0</v>
      </c>
      <c r="T16" s="42">
        <f t="shared" si="9"/>
        <v>0</v>
      </c>
    </row>
  </sheetData>
  <mergeCells count="6">
    <mergeCell ref="A2:T2"/>
    <mergeCell ref="C4:H4"/>
    <mergeCell ref="I4:N4"/>
    <mergeCell ref="O4:T4"/>
    <mergeCell ref="A4:A6"/>
    <mergeCell ref="B4:B5"/>
  </mergeCells>
  <printOptions horizontalCentered="1"/>
  <pageMargins left="0.357638888888889" right="0.357638888888889" top="1" bottom="1" header="0.5" footer="0.5"/>
  <pageSetup paperSize="9" scale="90" orientation="landscape"/>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dimension ref="A1:D30"/>
  <sheetViews>
    <sheetView workbookViewId="0">
      <selection activeCell="B36" sqref="B36"/>
    </sheetView>
  </sheetViews>
  <sheetFormatPr defaultColWidth="9" defaultRowHeight="13.5" outlineLevelCol="3"/>
  <cols>
    <col min="1" max="1" width="6.75" customWidth="1"/>
    <col min="2" max="2" width="66.125" customWidth="1"/>
    <col min="3" max="3" width="17.625" customWidth="1"/>
  </cols>
  <sheetData>
    <row r="1" spans="1:1">
      <c r="A1" s="1"/>
    </row>
    <row r="2" ht="29.1" customHeight="1" spans="1:3">
      <c r="A2" s="26" t="s">
        <v>1328</v>
      </c>
      <c r="B2" s="26"/>
      <c r="C2" s="26"/>
    </row>
    <row r="3" ht="19.5" customHeight="1" spans="1:3">
      <c r="A3" s="27"/>
      <c r="B3" s="27"/>
      <c r="C3" s="27"/>
    </row>
    <row r="4" ht="24.95" customHeight="1" spans="1:3">
      <c r="A4" s="8" t="s">
        <v>255</v>
      </c>
      <c r="B4" s="9" t="s">
        <v>551</v>
      </c>
      <c r="C4" s="10" t="s">
        <v>303</v>
      </c>
    </row>
    <row r="5" ht="24.95" customHeight="1" spans="1:3">
      <c r="A5" s="14">
        <v>1</v>
      </c>
      <c r="B5" s="28" t="s">
        <v>1329</v>
      </c>
      <c r="C5" s="29">
        <f>'A100000 中华人民共和国企业所得税年度纳税申报表（A类）'!D35</f>
        <v>0</v>
      </c>
    </row>
    <row r="6" ht="24.95" customHeight="1" spans="1:3">
      <c r="A6" s="14">
        <v>2</v>
      </c>
      <c r="B6" s="30" t="s">
        <v>1330</v>
      </c>
      <c r="C6" s="29">
        <f>'A100000 中华人民共和国企业所得税年度纳税申报表（A类）'!D33</f>
        <v>0</v>
      </c>
    </row>
    <row r="7" ht="24.95" customHeight="1" spans="1:3">
      <c r="A7" s="14">
        <v>3</v>
      </c>
      <c r="B7" s="30" t="s">
        <v>1331</v>
      </c>
      <c r="C7" s="29">
        <f>'A100000 中华人民共和国企业所得税年度纳税申报表（A类）'!D34</f>
        <v>0</v>
      </c>
    </row>
    <row r="8" ht="24.95" customHeight="1" spans="1:4">
      <c r="A8" s="14">
        <v>4</v>
      </c>
      <c r="B8" s="28" t="s">
        <v>1332</v>
      </c>
      <c r="C8" s="29">
        <f>C5-C6+C7</f>
        <v>0</v>
      </c>
      <c r="D8" s="31"/>
    </row>
    <row r="9" ht="24.95" customHeight="1" spans="1:4">
      <c r="A9" s="14">
        <v>5</v>
      </c>
      <c r="B9" s="28" t="s">
        <v>1333</v>
      </c>
      <c r="C9" s="29">
        <f>SUM(C10:C13)</f>
        <v>0</v>
      </c>
      <c r="D9" s="31"/>
    </row>
    <row r="10" ht="24.95" customHeight="1" spans="1:3">
      <c r="A10" s="14">
        <v>6</v>
      </c>
      <c r="B10" s="30" t="s">
        <v>1334</v>
      </c>
      <c r="C10" s="29"/>
    </row>
    <row r="11" ht="24.95" customHeight="1" spans="1:3">
      <c r="A11" s="14">
        <v>7</v>
      </c>
      <c r="B11" s="30" t="s">
        <v>1335</v>
      </c>
      <c r="C11" s="29"/>
    </row>
    <row r="12" ht="24.95" customHeight="1" spans="1:3">
      <c r="A12" s="14">
        <v>8</v>
      </c>
      <c r="B12" s="30" t="s">
        <v>1336</v>
      </c>
      <c r="C12" s="29"/>
    </row>
    <row r="13" ht="24.95" customHeight="1" spans="1:3">
      <c r="A13" s="14">
        <v>9</v>
      </c>
      <c r="B13" s="30" t="s">
        <v>1337</v>
      </c>
      <c r="C13" s="29"/>
    </row>
    <row r="14" ht="24.95" customHeight="1" spans="1:3">
      <c r="A14" s="14">
        <v>10</v>
      </c>
      <c r="B14" s="32" t="s">
        <v>1338</v>
      </c>
      <c r="C14" s="29"/>
    </row>
    <row r="15" ht="24.95" customHeight="1" spans="1:3">
      <c r="A15" s="14">
        <v>11</v>
      </c>
      <c r="B15" s="28" t="s">
        <v>1339</v>
      </c>
      <c r="C15" s="29">
        <f>C8-C9</f>
        <v>0</v>
      </c>
    </row>
    <row r="16" ht="24.95" customHeight="1" spans="1:3">
      <c r="A16" s="14">
        <v>12</v>
      </c>
      <c r="B16" s="30" t="s">
        <v>1340</v>
      </c>
      <c r="C16" s="33"/>
    </row>
    <row r="17" ht="24.95" customHeight="1" spans="1:4">
      <c r="A17" s="14">
        <v>13</v>
      </c>
      <c r="B17" s="30" t="s">
        <v>1341</v>
      </c>
      <c r="C17" s="33"/>
      <c r="D17" s="31"/>
    </row>
    <row r="18" ht="24.95" customHeight="1" spans="1:4">
      <c r="A18" s="14">
        <v>14</v>
      </c>
      <c r="B18" s="30" t="s">
        <v>1342</v>
      </c>
      <c r="C18" s="33"/>
      <c r="D18" s="31"/>
    </row>
    <row r="19" ht="38.1" customHeight="1" spans="1:4">
      <c r="A19" s="14">
        <v>15</v>
      </c>
      <c r="B19" s="32" t="s">
        <v>1343</v>
      </c>
      <c r="C19" s="29"/>
      <c r="D19" s="31"/>
    </row>
    <row r="20" ht="27.95" customHeight="1" spans="1:4">
      <c r="A20" s="14">
        <v>16</v>
      </c>
      <c r="B20" s="28" t="s">
        <v>1344</v>
      </c>
      <c r="C20" s="29">
        <f>C6-C7</f>
        <v>0</v>
      </c>
      <c r="D20" s="31"/>
    </row>
    <row r="21" ht="25.5" customHeight="1" spans="1:3">
      <c r="A21" s="14">
        <v>17</v>
      </c>
      <c r="B21" s="28" t="s">
        <v>1345</v>
      </c>
      <c r="C21" s="29">
        <f>C16+C17+C19+C20</f>
        <v>0</v>
      </c>
    </row>
    <row r="22" ht="25.5" customHeight="1" spans="1:3">
      <c r="A22" s="14">
        <v>18</v>
      </c>
      <c r="B22" s="28" t="s">
        <v>1346</v>
      </c>
      <c r="C22" s="34"/>
    </row>
    <row r="23" ht="25.5" customHeight="1" spans="1:3">
      <c r="A23" s="14">
        <v>19</v>
      </c>
      <c r="B23" s="35" t="s">
        <v>1347</v>
      </c>
      <c r="C23" s="34"/>
    </row>
    <row r="24" ht="25.5" customHeight="1" spans="1:4">
      <c r="A24" s="14">
        <v>20</v>
      </c>
      <c r="B24" s="35" t="s">
        <v>1348</v>
      </c>
      <c r="C24" s="29">
        <f>C22-C23</f>
        <v>0</v>
      </c>
      <c r="D24" s="31"/>
    </row>
    <row r="25" ht="25.5" customHeight="1" spans="1:4">
      <c r="A25" s="21">
        <v>21</v>
      </c>
      <c r="B25" s="36" t="s">
        <v>1349</v>
      </c>
      <c r="C25" s="37">
        <f>C21-C24</f>
        <v>0</v>
      </c>
      <c r="D25" s="31"/>
    </row>
    <row r="27" ht="19.5" customHeight="1"/>
    <row r="28" ht="19.5" customHeight="1"/>
    <row r="29" ht="19.5" customHeight="1"/>
    <row r="30" ht="19.5" customHeight="1"/>
  </sheetData>
  <mergeCells count="1">
    <mergeCell ref="A2:C2"/>
  </mergeCells>
  <printOptions horizontalCentered="1"/>
  <pageMargins left="0.748031496062992" right="0.551181102362205" top="0.78740157480315" bottom="0.78740157480315" header="0.511811023622047" footer="0.511811023622047"/>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U27"/>
  <sheetViews>
    <sheetView topLeftCell="K1" workbookViewId="0">
      <selection activeCell="P13" sqref="P13"/>
    </sheetView>
  </sheetViews>
  <sheetFormatPr defaultColWidth="9" defaultRowHeight="13.5"/>
  <cols>
    <col min="3" max="3" width="21.375" customWidth="1"/>
    <col min="4" max="4" width="24.5" customWidth="1"/>
    <col min="6" max="6" width="9" style="31"/>
    <col min="7" max="7" width="25.5" customWidth="1"/>
    <col min="8" max="8" width="21" customWidth="1"/>
    <col min="11" max="11" width="11" customWidth="1"/>
    <col min="12" max="12" width="21.5" customWidth="1"/>
    <col min="15" max="15" width="19.75" customWidth="1"/>
    <col min="16" max="16" width="36.75" customWidth="1"/>
    <col min="19" max="19" width="11.25" customWidth="1"/>
    <col min="21" max="21" width="14.5" customWidth="1"/>
  </cols>
  <sheetData>
    <row r="1" customHeight="1"/>
    <row r="2" ht="72" customHeight="1" spans="1:21">
      <c r="A2" s="345" t="s">
        <v>166</v>
      </c>
      <c r="B2" s="345"/>
      <c r="C2" s="345"/>
      <c r="D2" s="345"/>
      <c r="F2" s="64" t="s">
        <v>167</v>
      </c>
      <c r="G2" s="64"/>
      <c r="H2" s="64"/>
      <c r="J2" s="64" t="s">
        <v>168</v>
      </c>
      <c r="K2" s="64"/>
      <c r="L2" s="64"/>
      <c r="N2" s="345" t="s">
        <v>169</v>
      </c>
      <c r="O2" s="345"/>
      <c r="P2" s="345"/>
      <c r="R2" s="64" t="s">
        <v>170</v>
      </c>
      <c r="S2" s="64"/>
      <c r="T2" s="64"/>
      <c r="U2" s="64"/>
    </row>
    <row r="3" ht="15" customHeight="1" spans="1:4">
      <c r="A3" s="345"/>
      <c r="B3" s="345"/>
      <c r="C3" s="345"/>
      <c r="D3" s="345"/>
    </row>
    <row r="4" ht="24.6" customHeight="1" spans="1:16">
      <c r="A4" s="346" t="s">
        <v>171</v>
      </c>
      <c r="B4" s="347"/>
      <c r="C4" s="347"/>
      <c r="D4" s="348"/>
      <c r="F4" s="349" t="s">
        <v>172</v>
      </c>
      <c r="G4" s="349"/>
      <c r="H4" s="349"/>
      <c r="J4" s="349" t="s">
        <v>173</v>
      </c>
      <c r="K4" s="349"/>
      <c r="L4" s="349"/>
      <c r="N4" s="349" t="s">
        <v>174</v>
      </c>
      <c r="O4" s="349"/>
      <c r="P4" s="349"/>
    </row>
    <row r="5" ht="18.6" customHeight="1" spans="1:21">
      <c r="A5" s="350" t="s">
        <v>175</v>
      </c>
      <c r="B5" s="350" t="s">
        <v>176</v>
      </c>
      <c r="C5" s="350"/>
      <c r="D5" s="350"/>
      <c r="F5" s="351" t="s">
        <v>175</v>
      </c>
      <c r="G5" s="351" t="s">
        <v>176</v>
      </c>
      <c r="H5" s="351"/>
      <c r="J5" s="358" t="s">
        <v>175</v>
      </c>
      <c r="K5" s="358" t="s">
        <v>176</v>
      </c>
      <c r="L5" s="358"/>
      <c r="N5" s="359" t="s">
        <v>175</v>
      </c>
      <c r="O5" s="359" t="s">
        <v>176</v>
      </c>
      <c r="P5" s="359"/>
      <c r="R5" s="358" t="s">
        <v>177</v>
      </c>
      <c r="S5" s="358"/>
      <c r="T5" s="358" t="s">
        <v>178</v>
      </c>
      <c r="U5" s="358"/>
    </row>
    <row r="6" ht="21.6" customHeight="1" spans="1:21">
      <c r="A6" s="350"/>
      <c r="B6" s="350" t="s">
        <v>179</v>
      </c>
      <c r="C6" s="350" t="s">
        <v>180</v>
      </c>
      <c r="D6" s="350" t="s">
        <v>181</v>
      </c>
      <c r="F6" s="351"/>
      <c r="G6" s="351" t="s">
        <v>179</v>
      </c>
      <c r="H6" s="351" t="s">
        <v>181</v>
      </c>
      <c r="J6" s="358"/>
      <c r="K6" s="358" t="s">
        <v>179</v>
      </c>
      <c r="L6" s="358" t="s">
        <v>181</v>
      </c>
      <c r="N6" s="359"/>
      <c r="O6" s="359" t="s">
        <v>179</v>
      </c>
      <c r="P6" s="359" t="s">
        <v>180</v>
      </c>
      <c r="R6" s="358" t="s">
        <v>175</v>
      </c>
      <c r="S6" s="358" t="s">
        <v>176</v>
      </c>
      <c r="T6" s="358" t="s">
        <v>175</v>
      </c>
      <c r="U6" s="358" t="s">
        <v>176</v>
      </c>
    </row>
    <row r="7" ht="25.5" customHeight="1" spans="1:21">
      <c r="A7" s="352">
        <v>100</v>
      </c>
      <c r="B7" s="352" t="s">
        <v>182</v>
      </c>
      <c r="C7" s="352"/>
      <c r="D7" s="352"/>
      <c r="F7" s="353">
        <v>110</v>
      </c>
      <c r="G7" s="353" t="s">
        <v>183</v>
      </c>
      <c r="H7" s="354" t="s">
        <v>184</v>
      </c>
      <c r="J7" s="15">
        <v>110</v>
      </c>
      <c r="K7" s="28" t="s">
        <v>185</v>
      </c>
      <c r="L7" s="28" t="s">
        <v>186</v>
      </c>
      <c r="N7" s="359">
        <v>110</v>
      </c>
      <c r="O7" s="28" t="s">
        <v>187</v>
      </c>
      <c r="P7" s="360" t="s">
        <v>188</v>
      </c>
      <c r="R7" s="15">
        <v>100</v>
      </c>
      <c r="S7" s="28" t="s">
        <v>189</v>
      </c>
      <c r="T7" s="15" t="s">
        <v>165</v>
      </c>
      <c r="U7" s="15" t="s">
        <v>165</v>
      </c>
    </row>
    <row r="8" ht="31.5" customHeight="1" spans="1:21">
      <c r="A8" s="352">
        <v>210</v>
      </c>
      <c r="B8" s="352" t="s">
        <v>190</v>
      </c>
      <c r="C8" s="352" t="s">
        <v>191</v>
      </c>
      <c r="D8" s="352"/>
      <c r="F8" s="353">
        <v>120</v>
      </c>
      <c r="G8" s="353"/>
      <c r="H8" s="354" t="s">
        <v>192</v>
      </c>
      <c r="J8" s="15">
        <v>120</v>
      </c>
      <c r="K8" s="28"/>
      <c r="L8" s="28" t="s">
        <v>193</v>
      </c>
      <c r="N8" s="359">
        <v>120</v>
      </c>
      <c r="O8" s="28"/>
      <c r="P8" s="360" t="s">
        <v>194</v>
      </c>
      <c r="R8" s="15">
        <v>200</v>
      </c>
      <c r="S8" s="28" t="s">
        <v>195</v>
      </c>
      <c r="T8" s="15">
        <v>210</v>
      </c>
      <c r="U8" s="28" t="s">
        <v>196</v>
      </c>
    </row>
    <row r="9" ht="33" customHeight="1" spans="1:21">
      <c r="A9" s="352">
        <v>220</v>
      </c>
      <c r="B9" s="352"/>
      <c r="C9" s="352" t="s">
        <v>197</v>
      </c>
      <c r="D9" s="352"/>
      <c r="F9" s="353">
        <v>130</v>
      </c>
      <c r="G9" s="353"/>
      <c r="H9" s="354" t="s">
        <v>198</v>
      </c>
      <c r="J9" s="15">
        <v>130</v>
      </c>
      <c r="K9" s="28"/>
      <c r="L9" s="28" t="s">
        <v>199</v>
      </c>
      <c r="N9" s="359">
        <v>130</v>
      </c>
      <c r="O9" s="28"/>
      <c r="P9" s="360" t="s">
        <v>200</v>
      </c>
      <c r="R9" s="15"/>
      <c r="S9" s="28"/>
      <c r="T9" s="15">
        <v>220</v>
      </c>
      <c r="U9" s="93" t="s">
        <v>201</v>
      </c>
    </row>
    <row r="10" ht="23.45" customHeight="1" spans="1:21">
      <c r="A10" s="352">
        <v>230</v>
      </c>
      <c r="B10" s="352"/>
      <c r="C10" s="352" t="s">
        <v>202</v>
      </c>
      <c r="D10" s="352"/>
      <c r="F10" s="353">
        <v>140</v>
      </c>
      <c r="G10" s="353"/>
      <c r="H10" s="354" t="s">
        <v>203</v>
      </c>
      <c r="J10" s="15">
        <v>210</v>
      </c>
      <c r="K10" s="28" t="s">
        <v>204</v>
      </c>
      <c r="L10" s="28" t="s">
        <v>205</v>
      </c>
      <c r="N10" s="359">
        <v>131</v>
      </c>
      <c r="O10" s="28"/>
      <c r="P10" s="360" t="s">
        <v>206</v>
      </c>
      <c r="R10" s="15">
        <v>300</v>
      </c>
      <c r="S10" s="28" t="s">
        <v>207</v>
      </c>
      <c r="T10" s="15">
        <v>310</v>
      </c>
      <c r="U10" s="28" t="s">
        <v>208</v>
      </c>
    </row>
    <row r="11" ht="31.5" customHeight="1" spans="1:21">
      <c r="A11" s="352">
        <v>311</v>
      </c>
      <c r="B11" s="352" t="s">
        <v>209</v>
      </c>
      <c r="C11" s="352" t="s">
        <v>210</v>
      </c>
      <c r="D11" s="355" t="s">
        <v>211</v>
      </c>
      <c r="F11" s="353">
        <v>150</v>
      </c>
      <c r="G11" s="353"/>
      <c r="H11" s="354" t="s">
        <v>212</v>
      </c>
      <c r="J11" s="15">
        <v>220</v>
      </c>
      <c r="K11" s="28"/>
      <c r="L11" s="28" t="s">
        <v>213</v>
      </c>
      <c r="N11" s="359">
        <v>140</v>
      </c>
      <c r="O11" s="28"/>
      <c r="P11" s="360" t="s">
        <v>214</v>
      </c>
      <c r="R11" s="15"/>
      <c r="S11" s="28"/>
      <c r="T11" s="15">
        <v>320</v>
      </c>
      <c r="U11" s="93" t="s">
        <v>215</v>
      </c>
    </row>
    <row r="12" ht="30.95" customHeight="1" spans="1:21">
      <c r="A12" s="352">
        <v>312</v>
      </c>
      <c r="B12" s="352"/>
      <c r="C12" s="352"/>
      <c r="D12" s="355" t="s">
        <v>216</v>
      </c>
      <c r="F12" s="353">
        <v>200</v>
      </c>
      <c r="G12" s="354" t="s">
        <v>217</v>
      </c>
      <c r="H12" s="354"/>
      <c r="J12" s="15">
        <v>230</v>
      </c>
      <c r="K12" s="28"/>
      <c r="L12" s="28" t="s">
        <v>218</v>
      </c>
      <c r="N12" s="359">
        <v>151</v>
      </c>
      <c r="O12" s="28"/>
      <c r="P12" s="360" t="s">
        <v>219</v>
      </c>
      <c r="R12" s="15"/>
      <c r="S12" s="28"/>
      <c r="T12" s="15">
        <v>330</v>
      </c>
      <c r="U12" s="93" t="s">
        <v>220</v>
      </c>
    </row>
    <row r="13" ht="31.5" customHeight="1" spans="6:21">
      <c r="F13" s="353">
        <v>300</v>
      </c>
      <c r="G13" s="354" t="s">
        <v>221</v>
      </c>
      <c r="H13" s="354"/>
      <c r="J13" s="15">
        <v>240</v>
      </c>
      <c r="K13" s="28"/>
      <c r="L13" s="28" t="s">
        <v>222</v>
      </c>
      <c r="N13" s="359">
        <v>160</v>
      </c>
      <c r="O13" s="28"/>
      <c r="P13" s="360" t="s">
        <v>223</v>
      </c>
      <c r="R13" s="15">
        <v>400</v>
      </c>
      <c r="S13" s="28" t="s">
        <v>224</v>
      </c>
      <c r="T13" s="15">
        <v>410</v>
      </c>
      <c r="U13" s="28" t="s">
        <v>208</v>
      </c>
    </row>
    <row r="14" ht="19.5" customHeight="1" spans="6:21">
      <c r="F14" s="353">
        <v>410</v>
      </c>
      <c r="G14" s="353" t="s">
        <v>225</v>
      </c>
      <c r="H14" s="354" t="s">
        <v>226</v>
      </c>
      <c r="N14" s="359">
        <v>240</v>
      </c>
      <c r="O14" s="360" t="s">
        <v>227</v>
      </c>
      <c r="P14" s="360" t="s">
        <v>228</v>
      </c>
      <c r="R14" s="15"/>
      <c r="S14" s="28"/>
      <c r="T14" s="15">
        <v>420</v>
      </c>
      <c r="U14" s="93" t="s">
        <v>215</v>
      </c>
    </row>
    <row r="15" ht="25.5" customHeight="1" spans="6:21">
      <c r="F15" s="353">
        <v>420</v>
      </c>
      <c r="G15" s="353"/>
      <c r="H15" s="354" t="s">
        <v>229</v>
      </c>
      <c r="N15" s="359">
        <v>250</v>
      </c>
      <c r="O15" s="360"/>
      <c r="P15" s="360" t="s">
        <v>230</v>
      </c>
      <c r="R15" s="15">
        <v>500</v>
      </c>
      <c r="S15" s="28" t="s">
        <v>231</v>
      </c>
      <c r="T15" s="15">
        <v>510</v>
      </c>
      <c r="U15" s="28" t="s">
        <v>232</v>
      </c>
    </row>
    <row r="16" spans="6:21">
      <c r="F16" s="353">
        <v>430</v>
      </c>
      <c r="G16" s="353"/>
      <c r="H16" s="354" t="s">
        <v>233</v>
      </c>
      <c r="N16" s="359">
        <v>330</v>
      </c>
      <c r="O16" s="360" t="s">
        <v>234</v>
      </c>
      <c r="P16" s="360" t="s">
        <v>235</v>
      </c>
      <c r="R16" s="15"/>
      <c r="S16" s="28"/>
      <c r="T16" s="15">
        <v>520</v>
      </c>
      <c r="U16" s="93" t="s">
        <v>236</v>
      </c>
    </row>
    <row r="17" ht="18" customHeight="1" spans="6:21">
      <c r="F17" s="353">
        <v>440</v>
      </c>
      <c r="G17" s="353"/>
      <c r="H17" s="354" t="s">
        <v>237</v>
      </c>
      <c r="N17" s="359">
        <v>340</v>
      </c>
      <c r="O17" s="360"/>
      <c r="P17" s="360" t="s">
        <v>238</v>
      </c>
      <c r="R17" s="15"/>
      <c r="S17" s="28"/>
      <c r="T17" s="15">
        <v>530</v>
      </c>
      <c r="U17" s="93" t="s">
        <v>239</v>
      </c>
    </row>
    <row r="18" ht="18" customHeight="1" spans="6:21">
      <c r="F18" s="353">
        <v>450</v>
      </c>
      <c r="G18" s="353"/>
      <c r="H18" s="354" t="s">
        <v>240</v>
      </c>
      <c r="N18" s="359">
        <v>400</v>
      </c>
      <c r="O18" s="360" t="s">
        <v>241</v>
      </c>
      <c r="P18" s="360"/>
      <c r="R18" s="15">
        <v>600</v>
      </c>
      <c r="S18" s="28" t="s">
        <v>242</v>
      </c>
      <c r="T18" s="15">
        <v>610</v>
      </c>
      <c r="U18" s="28" t="s">
        <v>243</v>
      </c>
    </row>
    <row r="19" ht="25.5" customHeight="1" spans="6:21">
      <c r="F19" s="353">
        <v>460</v>
      </c>
      <c r="G19" s="353"/>
      <c r="H19" s="354" t="s">
        <v>244</v>
      </c>
      <c r="N19" s="359">
        <v>500</v>
      </c>
      <c r="O19" s="360" t="s">
        <v>245</v>
      </c>
      <c r="P19" s="360"/>
      <c r="R19" s="15"/>
      <c r="S19" s="28"/>
      <c r="T19" s="15">
        <v>620</v>
      </c>
      <c r="U19" s="93" t="s">
        <v>246</v>
      </c>
    </row>
    <row r="20" ht="25.5" customHeight="1" spans="6:21">
      <c r="F20" s="353">
        <v>500</v>
      </c>
      <c r="G20" s="354" t="s">
        <v>247</v>
      </c>
      <c r="H20" s="354"/>
      <c r="N20" s="359">
        <v>600</v>
      </c>
      <c r="O20" s="360" t="s">
        <v>248</v>
      </c>
      <c r="P20" s="360"/>
      <c r="R20" s="15"/>
      <c r="S20" s="28"/>
      <c r="T20" s="15">
        <v>630</v>
      </c>
      <c r="U20" s="93" t="s">
        <v>249</v>
      </c>
    </row>
    <row r="21" ht="21" customHeight="1" spans="6:8">
      <c r="F21" s="353">
        <v>600</v>
      </c>
      <c r="G21" s="354" t="s">
        <v>250</v>
      </c>
      <c r="H21" s="354"/>
    </row>
    <row r="22" ht="21" customHeight="1" spans="6:8">
      <c r="F22" s="353">
        <v>700</v>
      </c>
      <c r="G22" s="354" t="s">
        <v>251</v>
      </c>
      <c r="H22" s="354"/>
    </row>
    <row r="23" ht="21" customHeight="1" spans="6:8">
      <c r="F23" s="356">
        <v>800</v>
      </c>
      <c r="G23" s="357" t="s">
        <v>252</v>
      </c>
      <c r="H23" s="354"/>
    </row>
    <row r="24" ht="22.5" customHeight="1" spans="6:8">
      <c r="F24" s="353">
        <v>999</v>
      </c>
      <c r="G24" s="354" t="s">
        <v>253</v>
      </c>
      <c r="H24" s="354"/>
    </row>
    <row r="25" ht="22.5" customHeight="1"/>
    <row r="26" ht="22.5" customHeight="1"/>
    <row r="27" ht="36" customHeight="1"/>
  </sheetData>
  <mergeCells count="46">
    <mergeCell ref="A2:D2"/>
    <mergeCell ref="F2:H2"/>
    <mergeCell ref="J2:L2"/>
    <mergeCell ref="N2:P2"/>
    <mergeCell ref="R2:U2"/>
    <mergeCell ref="A4:D4"/>
    <mergeCell ref="F4:H4"/>
    <mergeCell ref="J4:L4"/>
    <mergeCell ref="N4:P4"/>
    <mergeCell ref="B5:D5"/>
    <mergeCell ref="G5:H5"/>
    <mergeCell ref="K5:L5"/>
    <mergeCell ref="O5:P5"/>
    <mergeCell ref="R5:S5"/>
    <mergeCell ref="T5:U5"/>
    <mergeCell ref="B7:D7"/>
    <mergeCell ref="C8:D8"/>
    <mergeCell ref="C9:D9"/>
    <mergeCell ref="C10:D10"/>
    <mergeCell ref="O18:P18"/>
    <mergeCell ref="O19:P19"/>
    <mergeCell ref="O20:P20"/>
    <mergeCell ref="A5:A6"/>
    <mergeCell ref="B8:B10"/>
    <mergeCell ref="B11:B12"/>
    <mergeCell ref="C11:C12"/>
    <mergeCell ref="F5:F6"/>
    <mergeCell ref="G7:G11"/>
    <mergeCell ref="G14:G19"/>
    <mergeCell ref="J5:J6"/>
    <mergeCell ref="K7:K9"/>
    <mergeCell ref="K10:K13"/>
    <mergeCell ref="N5:N6"/>
    <mergeCell ref="O7:O13"/>
    <mergeCell ref="O14:O15"/>
    <mergeCell ref="O16:O17"/>
    <mergeCell ref="R8:R9"/>
    <mergeCell ref="R10:R12"/>
    <mergeCell ref="R13:R14"/>
    <mergeCell ref="R15:R17"/>
    <mergeCell ref="R18:R20"/>
    <mergeCell ref="S8:S9"/>
    <mergeCell ref="S10:S12"/>
    <mergeCell ref="S13:S14"/>
    <mergeCell ref="S15:S17"/>
    <mergeCell ref="S18:S20"/>
  </mergeCells>
  <pageMargins left="0.75" right="0.75" top="1" bottom="1" header="0.5" footer="0.5"/>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dimension ref="A1:H25"/>
  <sheetViews>
    <sheetView workbookViewId="0">
      <selection activeCell="L8" sqref="L8"/>
    </sheetView>
  </sheetViews>
  <sheetFormatPr defaultColWidth="9" defaultRowHeight="13.5" outlineLevelCol="7"/>
  <cols>
    <col min="1" max="1" width="5" customWidth="1"/>
    <col min="2" max="2" width="23.625" customWidth="1"/>
    <col min="3" max="3" width="26.75" customWidth="1"/>
    <col min="4" max="6" width="15" customWidth="1"/>
    <col min="7" max="7" width="14.375" customWidth="1"/>
    <col min="8" max="8" width="21" customWidth="1"/>
  </cols>
  <sheetData>
    <row r="1" customHeight="1" spans="1:1">
      <c r="A1" s="1"/>
    </row>
    <row r="2" ht="24" customHeight="1" spans="1:8">
      <c r="A2" s="2" t="s">
        <v>1350</v>
      </c>
      <c r="B2" s="2"/>
      <c r="C2" s="2"/>
      <c r="D2" s="2"/>
      <c r="E2" s="2"/>
      <c r="F2" s="2"/>
      <c r="G2" s="2"/>
      <c r="H2" s="2"/>
    </row>
    <row r="3" ht="15" customHeight="1" spans="1:8">
      <c r="A3" s="3"/>
      <c r="B3" s="3"/>
      <c r="C3" s="3"/>
      <c r="D3" s="3"/>
      <c r="E3" s="3"/>
      <c r="F3" s="3"/>
      <c r="G3" s="3"/>
      <c r="H3" s="3"/>
    </row>
    <row r="4" ht="24" customHeight="1" spans="1:8">
      <c r="A4" s="4" t="s">
        <v>1351</v>
      </c>
      <c r="B4" s="4"/>
      <c r="C4" s="4"/>
      <c r="D4" s="4"/>
      <c r="E4" s="4"/>
      <c r="F4" s="4"/>
      <c r="G4" s="4"/>
      <c r="H4" s="4"/>
    </row>
    <row r="5" ht="24" customHeight="1" spans="1:8">
      <c r="A5" s="5" t="s">
        <v>1352</v>
      </c>
      <c r="B5" s="5"/>
      <c r="C5" s="5"/>
      <c r="D5" s="5"/>
      <c r="E5" s="6"/>
      <c r="F5" s="7"/>
      <c r="G5" s="7"/>
      <c r="H5" s="7"/>
    </row>
    <row r="6" ht="24" customHeight="1" spans="1:8">
      <c r="A6" s="5" t="s">
        <v>1353</v>
      </c>
      <c r="B6" s="5"/>
      <c r="C6" s="5"/>
      <c r="D6" s="5"/>
      <c r="E6" s="5"/>
      <c r="F6" s="5"/>
      <c r="G6" s="4" t="s">
        <v>1354</v>
      </c>
      <c r="H6" s="4"/>
    </row>
    <row r="7" ht="21" customHeight="1" spans="1:8">
      <c r="A7" s="8" t="s">
        <v>1355</v>
      </c>
      <c r="B7" s="9"/>
      <c r="C7" s="9" t="s">
        <v>1356</v>
      </c>
      <c r="D7" s="9" t="s">
        <v>1357</v>
      </c>
      <c r="E7" s="9"/>
      <c r="F7" s="9"/>
      <c r="G7" s="9" t="s">
        <v>1358</v>
      </c>
      <c r="H7" s="10"/>
    </row>
    <row r="8" ht="21" customHeight="1" spans="1:8">
      <c r="A8" s="11">
        <f>'A109000 跨地区经营汇总纳税企业年度分摊企业所得税明细表'!C15</f>
        <v>0</v>
      </c>
      <c r="B8" s="12"/>
      <c r="C8" s="12"/>
      <c r="D8" s="12"/>
      <c r="E8" s="12"/>
      <c r="F8" s="12"/>
      <c r="G8" s="12"/>
      <c r="H8" s="13"/>
    </row>
    <row r="9" ht="21" customHeight="1" spans="1:8">
      <c r="A9" s="8" t="s">
        <v>1359</v>
      </c>
      <c r="B9" s="9" t="s">
        <v>1360</v>
      </c>
      <c r="C9" s="9" t="s">
        <v>1361</v>
      </c>
      <c r="D9" s="9" t="s">
        <v>1362</v>
      </c>
      <c r="E9" s="9"/>
      <c r="F9" s="9"/>
      <c r="G9" s="9" t="s">
        <v>1363</v>
      </c>
      <c r="H9" s="10" t="s">
        <v>1364</v>
      </c>
    </row>
    <row r="10" ht="21" customHeight="1" spans="1:8">
      <c r="A10" s="14"/>
      <c r="B10" s="15"/>
      <c r="C10" s="15"/>
      <c r="D10" s="15" t="s">
        <v>1365</v>
      </c>
      <c r="E10" s="15" t="s">
        <v>1366</v>
      </c>
      <c r="F10" s="15" t="s">
        <v>1367</v>
      </c>
      <c r="G10" s="15"/>
      <c r="H10" s="16"/>
    </row>
    <row r="11" ht="20.1" customHeight="1" spans="1:8">
      <c r="A11" s="14"/>
      <c r="B11" s="17"/>
      <c r="C11" s="17"/>
      <c r="D11" s="18"/>
      <c r="E11" s="18"/>
      <c r="F11" s="18"/>
      <c r="G11" s="19">
        <f>IFERROR(ROUND(((D11/$D$25)*35%+(E11/$E$25)*35%+(F11/$F$25)*30%),4),0)</f>
        <v>0</v>
      </c>
      <c r="H11" s="20">
        <f>ROUND($G$8*G11,2)</f>
        <v>0</v>
      </c>
    </row>
    <row r="12" ht="20.1" customHeight="1" spans="1:8">
      <c r="A12" s="14"/>
      <c r="B12" s="17"/>
      <c r="C12" s="17"/>
      <c r="D12" s="18"/>
      <c r="E12" s="18"/>
      <c r="F12" s="18"/>
      <c r="G12" s="19">
        <f t="shared" ref="G12:G24" si="0">IFERROR(ROUND(((D12/$D$25)*35%+(E12/$E$25)*35%+(F12/$F$25)*30%),4),0)</f>
        <v>0</v>
      </c>
      <c r="H12" s="20">
        <f t="shared" ref="H12:H24" si="1">ROUND($G$8*G12,2)</f>
        <v>0</v>
      </c>
    </row>
    <row r="13" ht="20.1" customHeight="1" spans="1:8">
      <c r="A13" s="14"/>
      <c r="B13" s="17"/>
      <c r="C13" s="17"/>
      <c r="D13" s="18"/>
      <c r="E13" s="18"/>
      <c r="F13" s="18"/>
      <c r="G13" s="19">
        <f t="shared" si="0"/>
        <v>0</v>
      </c>
      <c r="H13" s="20">
        <f t="shared" si="1"/>
        <v>0</v>
      </c>
    </row>
    <row r="14" ht="20.1" customHeight="1" spans="1:8">
      <c r="A14" s="14"/>
      <c r="B14" s="17"/>
      <c r="C14" s="17"/>
      <c r="D14" s="18"/>
      <c r="E14" s="18"/>
      <c r="F14" s="18"/>
      <c r="G14" s="19">
        <f t="shared" si="0"/>
        <v>0</v>
      </c>
      <c r="H14" s="20">
        <f t="shared" si="1"/>
        <v>0</v>
      </c>
    </row>
    <row r="15" ht="20.1" customHeight="1" spans="1:8">
      <c r="A15" s="14"/>
      <c r="B15" s="17"/>
      <c r="C15" s="17"/>
      <c r="D15" s="18"/>
      <c r="E15" s="18"/>
      <c r="F15" s="18"/>
      <c r="G15" s="19">
        <f t="shared" si="0"/>
        <v>0</v>
      </c>
      <c r="H15" s="20">
        <f t="shared" si="1"/>
        <v>0</v>
      </c>
    </row>
    <row r="16" ht="20.1" customHeight="1" spans="1:8">
      <c r="A16" s="14"/>
      <c r="B16" s="17"/>
      <c r="C16" s="17"/>
      <c r="D16" s="18"/>
      <c r="E16" s="18"/>
      <c r="F16" s="18"/>
      <c r="G16" s="19">
        <f t="shared" si="0"/>
        <v>0</v>
      </c>
      <c r="H16" s="20">
        <f t="shared" si="1"/>
        <v>0</v>
      </c>
    </row>
    <row r="17" ht="20.1" customHeight="1" spans="1:8">
      <c r="A17" s="14"/>
      <c r="B17" s="17"/>
      <c r="C17" s="17"/>
      <c r="D17" s="18"/>
      <c r="E17" s="18"/>
      <c r="F17" s="18"/>
      <c r="G17" s="19">
        <f t="shared" si="0"/>
        <v>0</v>
      </c>
      <c r="H17" s="20">
        <f t="shared" si="1"/>
        <v>0</v>
      </c>
    </row>
    <row r="18" ht="20.1" customHeight="1" spans="1:8">
      <c r="A18" s="14"/>
      <c r="B18" s="17"/>
      <c r="C18" s="17"/>
      <c r="D18" s="18"/>
      <c r="E18" s="18"/>
      <c r="F18" s="18"/>
      <c r="G18" s="19">
        <f t="shared" si="0"/>
        <v>0</v>
      </c>
      <c r="H18" s="20">
        <f t="shared" si="1"/>
        <v>0</v>
      </c>
    </row>
    <row r="19" ht="20.1" customHeight="1" spans="1:8">
      <c r="A19" s="14"/>
      <c r="B19" s="17"/>
      <c r="C19" s="17"/>
      <c r="D19" s="18"/>
      <c r="E19" s="18"/>
      <c r="F19" s="18"/>
      <c r="G19" s="19">
        <f t="shared" si="0"/>
        <v>0</v>
      </c>
      <c r="H19" s="20">
        <f t="shared" si="1"/>
        <v>0</v>
      </c>
    </row>
    <row r="20" ht="20.1" customHeight="1" spans="1:8">
      <c r="A20" s="14"/>
      <c r="B20" s="17"/>
      <c r="C20" s="17"/>
      <c r="D20" s="18"/>
      <c r="E20" s="18"/>
      <c r="F20" s="18"/>
      <c r="G20" s="19">
        <f t="shared" si="0"/>
        <v>0</v>
      </c>
      <c r="H20" s="20">
        <f t="shared" si="1"/>
        <v>0</v>
      </c>
    </row>
    <row r="21" ht="20.1" customHeight="1" spans="1:8">
      <c r="A21" s="14"/>
      <c r="B21" s="17"/>
      <c r="C21" s="17"/>
      <c r="D21" s="18"/>
      <c r="E21" s="18"/>
      <c r="F21" s="18"/>
      <c r="G21" s="19">
        <f t="shared" si="0"/>
        <v>0</v>
      </c>
      <c r="H21" s="20">
        <f t="shared" si="1"/>
        <v>0</v>
      </c>
    </row>
    <row r="22" ht="20.1" customHeight="1" spans="1:8">
      <c r="A22" s="14"/>
      <c r="B22" s="17"/>
      <c r="C22" s="17"/>
      <c r="D22" s="18"/>
      <c r="E22" s="18"/>
      <c r="F22" s="18"/>
      <c r="G22" s="19">
        <f t="shared" si="0"/>
        <v>0</v>
      </c>
      <c r="H22" s="20">
        <f t="shared" si="1"/>
        <v>0</v>
      </c>
    </row>
    <row r="23" ht="20.1" customHeight="1" spans="1:8">
      <c r="A23" s="14"/>
      <c r="B23" s="17"/>
      <c r="C23" s="17"/>
      <c r="D23" s="18"/>
      <c r="E23" s="18"/>
      <c r="F23" s="18"/>
      <c r="G23" s="19">
        <f t="shared" si="0"/>
        <v>0</v>
      </c>
      <c r="H23" s="20">
        <f t="shared" si="1"/>
        <v>0</v>
      </c>
    </row>
    <row r="24" ht="20.1" customHeight="1" spans="1:8">
      <c r="A24" s="14"/>
      <c r="B24" s="17"/>
      <c r="C24" s="17"/>
      <c r="D24" s="18"/>
      <c r="E24" s="18"/>
      <c r="F24" s="18"/>
      <c r="G24" s="19">
        <f t="shared" si="0"/>
        <v>0</v>
      </c>
      <c r="H24" s="20">
        <f t="shared" si="1"/>
        <v>0</v>
      </c>
    </row>
    <row r="25" ht="20.1" customHeight="1" spans="1:8">
      <c r="A25" s="21"/>
      <c r="B25" s="22" t="s">
        <v>1368</v>
      </c>
      <c r="C25" s="22"/>
      <c r="D25" s="23">
        <f>SUM(D11:D24)</f>
        <v>0</v>
      </c>
      <c r="E25" s="23">
        <f>SUM(E11:E24)</f>
        <v>0</v>
      </c>
      <c r="F25" s="23">
        <f>SUM(F11:F24)</f>
        <v>0</v>
      </c>
      <c r="G25" s="24">
        <f>SUM(G11:G24)</f>
        <v>0</v>
      </c>
      <c r="H25" s="25">
        <f>SUM(H11:H24)</f>
        <v>0</v>
      </c>
    </row>
  </sheetData>
  <mergeCells count="21">
    <mergeCell ref="A2:H2"/>
    <mergeCell ref="A4:H4"/>
    <mergeCell ref="A5:B5"/>
    <mergeCell ref="C5:D5"/>
    <mergeCell ref="G5:H5"/>
    <mergeCell ref="A6:C6"/>
    <mergeCell ref="D6:F6"/>
    <mergeCell ref="G6:H6"/>
    <mergeCell ref="A7:B7"/>
    <mergeCell ref="D7:F7"/>
    <mergeCell ref="G7:H7"/>
    <mergeCell ref="A8:B8"/>
    <mergeCell ref="D8:F8"/>
    <mergeCell ref="G8:H8"/>
    <mergeCell ref="D9:F9"/>
    <mergeCell ref="B25:C25"/>
    <mergeCell ref="A9:A25"/>
    <mergeCell ref="B9:B10"/>
    <mergeCell ref="C9:C10"/>
    <mergeCell ref="G9:G10"/>
    <mergeCell ref="H9:H10"/>
  </mergeCells>
  <printOptions horizontalCentered="1"/>
  <pageMargins left="0.751388888888889" right="0.751388888888889" top="1" bottom="0.802777777777778" header="0.5" footer="0.5"/>
  <pageSetup paperSize="9" scale="90"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2:F42"/>
  <sheetViews>
    <sheetView workbookViewId="0">
      <selection activeCell="F11" sqref="F11"/>
    </sheetView>
  </sheetViews>
  <sheetFormatPr defaultColWidth="9" defaultRowHeight="13.5" outlineLevelCol="5"/>
  <cols>
    <col min="1" max="1" width="5.75" customWidth="1"/>
    <col min="2" max="2" width="6.5" customWidth="1"/>
    <col min="3" max="3" width="56.5" customWidth="1"/>
    <col min="4" max="4" width="19.25" customWidth="1"/>
    <col min="5" max="5" width="7.625" customWidth="1"/>
  </cols>
  <sheetData>
    <row r="2" ht="24.95" customHeight="1" spans="1:4">
      <c r="A2" s="2" t="s">
        <v>254</v>
      </c>
      <c r="B2" s="2"/>
      <c r="C2" s="2"/>
      <c r="D2" s="2"/>
    </row>
    <row r="3" ht="14.1" customHeight="1" spans="1:4">
      <c r="A3" s="2"/>
      <c r="B3" s="2"/>
      <c r="C3" s="2"/>
      <c r="D3" s="2"/>
    </row>
    <row r="4" ht="18" customHeight="1" spans="1:4">
      <c r="A4" s="73" t="s">
        <v>255</v>
      </c>
      <c r="B4" s="53" t="s">
        <v>256</v>
      </c>
      <c r="C4" s="53" t="s">
        <v>257</v>
      </c>
      <c r="D4" s="55" t="s">
        <v>258</v>
      </c>
    </row>
    <row r="5" ht="18" customHeight="1" spans="1:4">
      <c r="A5" s="49">
        <v>1</v>
      </c>
      <c r="B5" s="342" t="s">
        <v>259</v>
      </c>
      <c r="C5" s="71" t="s">
        <v>260</v>
      </c>
      <c r="D5" s="314">
        <f>'A101010 一般企业收入明细表'!C5+'A101020 金融企业收入明细表'!C5+SUM('A103000 事业单位、民间非营利组织收入、支出明细表'!C6:C10)+SUM('A103000 事业单位、民间非营利组织收入、支出明细表'!C15:C19)</f>
        <v>0</v>
      </c>
    </row>
    <row r="6" ht="18" customHeight="1" spans="1:4">
      <c r="A6" s="49">
        <v>2</v>
      </c>
      <c r="B6" s="342"/>
      <c r="C6" s="71" t="s">
        <v>261</v>
      </c>
      <c r="D6" s="314">
        <f>'A102010 一般企业成本支出明细表'!C5+'A102020 金融企业支出明细表'!C5+SUM('A103000 事业单位、民间非营利组织收入、支出明细表'!C23:C26)+SUM('A103000 事业单位、民间非营利组织收入、支出明细表'!C29:C31)</f>
        <v>0</v>
      </c>
    </row>
    <row r="7" ht="18" customHeight="1" spans="1:4">
      <c r="A7" s="49">
        <v>3</v>
      </c>
      <c r="B7" s="342"/>
      <c r="C7" s="71" t="s">
        <v>262</v>
      </c>
      <c r="D7" s="315"/>
    </row>
    <row r="8" ht="18" customHeight="1" spans="1:4">
      <c r="A8" s="49">
        <v>4</v>
      </c>
      <c r="B8" s="342"/>
      <c r="C8" s="71" t="s">
        <v>263</v>
      </c>
      <c r="D8" s="41">
        <f>'A104000 期间费用明细表'!C32</f>
        <v>0</v>
      </c>
    </row>
    <row r="9" ht="18" customHeight="1" spans="1:4">
      <c r="A9" s="49">
        <v>5</v>
      </c>
      <c r="B9" s="342"/>
      <c r="C9" s="71" t="s">
        <v>264</v>
      </c>
      <c r="D9" s="41">
        <f>'A104000 期间费用明细表'!E32</f>
        <v>0</v>
      </c>
    </row>
    <row r="10" ht="18" customHeight="1" spans="1:4">
      <c r="A10" s="49">
        <v>6</v>
      </c>
      <c r="B10" s="342"/>
      <c r="C10" s="71" t="s">
        <v>265</v>
      </c>
      <c r="D10" s="41">
        <f>'A104000 期间费用明细表'!G32</f>
        <v>0</v>
      </c>
    </row>
    <row r="11" ht="18" customHeight="1" spans="1:4">
      <c r="A11" s="49">
        <v>7</v>
      </c>
      <c r="B11" s="342"/>
      <c r="C11" s="71" t="s">
        <v>266</v>
      </c>
      <c r="D11" s="315"/>
    </row>
    <row r="12" ht="18" customHeight="1" spans="1:4">
      <c r="A12" s="49">
        <v>8</v>
      </c>
      <c r="B12" s="342"/>
      <c r="C12" s="71" t="s">
        <v>267</v>
      </c>
      <c r="D12" s="315"/>
    </row>
    <row r="13" ht="18" customHeight="1" spans="1:4">
      <c r="A13" s="49">
        <v>9</v>
      </c>
      <c r="B13" s="342"/>
      <c r="C13" s="71" t="s">
        <v>268</v>
      </c>
      <c r="D13" s="315"/>
    </row>
    <row r="14" ht="18" customHeight="1" spans="1:4">
      <c r="A14" s="49">
        <v>10</v>
      </c>
      <c r="B14" s="342"/>
      <c r="C14" s="71" t="s">
        <v>269</v>
      </c>
      <c r="D14" s="41">
        <f>D5-D6-D7-D8-D9-D10-D11+D12+D13</f>
        <v>0</v>
      </c>
    </row>
    <row r="15" ht="18" customHeight="1" spans="1:4">
      <c r="A15" s="49">
        <v>11</v>
      </c>
      <c r="B15" s="342"/>
      <c r="C15" s="71" t="s">
        <v>270</v>
      </c>
      <c r="D15" s="41">
        <f>'A101010 一般企业收入明细表'!C20+'A101020 金融企业收入明细表'!C39+'A103000 事业单位、民间非营利组织收入、支出明细表'!C13+'A103000 事业单位、民间非营利组织收入、支出明细表'!C21</f>
        <v>0</v>
      </c>
    </row>
    <row r="16" ht="18" customHeight="1" spans="1:4">
      <c r="A16" s="49">
        <v>12</v>
      </c>
      <c r="B16" s="342"/>
      <c r="C16" s="71" t="s">
        <v>271</v>
      </c>
      <c r="D16" s="41">
        <f>'A102010 一般企业成本支出明细表'!C20+'A102020 金融企业支出明细表'!C37+'A103000 事业单位、民间非营利组织收入、支出明细表'!C27+'A103000 事业单位、民间非营利组织收入、支出明细表'!C32</f>
        <v>0</v>
      </c>
    </row>
    <row r="17" ht="18" customHeight="1" spans="1:4">
      <c r="A17" s="49">
        <v>13</v>
      </c>
      <c r="B17" s="342"/>
      <c r="C17" s="71" t="s">
        <v>272</v>
      </c>
      <c r="D17" s="41">
        <f>D14+D15-D16</f>
        <v>0</v>
      </c>
    </row>
    <row r="18" ht="18" customHeight="1" spans="1:4">
      <c r="A18" s="49">
        <v>14</v>
      </c>
      <c r="B18" s="342" t="s">
        <v>273</v>
      </c>
      <c r="C18" s="71" t="s">
        <v>274</v>
      </c>
      <c r="D18" s="41">
        <f>'A108010 境外所得纳税调整后所得明细表'!O17-'A108010 境外所得纳税调整后所得明细表'!L17</f>
        <v>0</v>
      </c>
    </row>
    <row r="19" ht="18" customHeight="1" spans="1:4">
      <c r="A19" s="49">
        <v>15</v>
      </c>
      <c r="B19" s="342"/>
      <c r="C19" s="71" t="s">
        <v>275</v>
      </c>
      <c r="D19" s="41">
        <f>'A105000 纳税调整项目明细表'!E58</f>
        <v>0</v>
      </c>
    </row>
    <row r="20" ht="18" customHeight="1" spans="1:4">
      <c r="A20" s="49">
        <v>16</v>
      </c>
      <c r="B20" s="342"/>
      <c r="C20" s="71" t="s">
        <v>276</v>
      </c>
      <c r="D20" s="41">
        <f>'A105000 纳税调整项目明细表'!F58</f>
        <v>0</v>
      </c>
    </row>
    <row r="21" ht="18" customHeight="1" spans="1:4">
      <c r="A21" s="49">
        <v>17</v>
      </c>
      <c r="B21" s="342"/>
      <c r="C21" s="71" t="s">
        <v>277</v>
      </c>
      <c r="D21" s="41">
        <f>'A107010 免税、减计收入及加计扣除优惠明细表'!C39</f>
        <v>0</v>
      </c>
    </row>
    <row r="22" ht="18" customHeight="1" spans="1:4">
      <c r="A22" s="49">
        <v>18</v>
      </c>
      <c r="B22" s="342"/>
      <c r="C22" s="71" t="s">
        <v>278</v>
      </c>
      <c r="D22" s="41">
        <f>IF(AND((D17-D18+D19-D20-D21)&lt;0,'A108000 境外所得税收抵免明细表'!F16&gt;=0,'A108000 境外所得税收抵免明细表'!G16&gt;0),MIN('A108000 境外所得税收抵免明细表'!F16,ABS(D17-D18+D19-D20-D21)),0)</f>
        <v>0</v>
      </c>
    </row>
    <row r="23" ht="18" customHeight="1" spans="1:4">
      <c r="A23" s="49">
        <v>19</v>
      </c>
      <c r="B23" s="342"/>
      <c r="C23" s="71" t="s">
        <v>279</v>
      </c>
      <c r="D23" s="41">
        <f>D17-D18+D19-D20-D21+D22</f>
        <v>0</v>
      </c>
    </row>
    <row r="24" ht="18" customHeight="1" spans="1:4">
      <c r="A24" s="49">
        <v>20</v>
      </c>
      <c r="B24" s="342"/>
      <c r="C24" s="71" t="s">
        <v>280</v>
      </c>
      <c r="D24" s="41">
        <f>IF(AND(('A107020 所得减免优惠明细表'!M37&gt;=0),D23&gt;0),MIN('A107020 所得减免优惠明细表'!M37,D23),0)</f>
        <v>0</v>
      </c>
    </row>
    <row r="25" ht="18" customHeight="1" spans="1:4">
      <c r="A25" s="49">
        <v>21</v>
      </c>
      <c r="B25" s="342"/>
      <c r="C25" s="71" t="s">
        <v>281</v>
      </c>
      <c r="D25" s="41">
        <f>'A106000 企业所得税弥补亏损明细表'!L17</f>
        <v>0</v>
      </c>
    </row>
    <row r="26" ht="18" customHeight="1" spans="1:4">
      <c r="A26" s="49">
        <v>22</v>
      </c>
      <c r="B26" s="342"/>
      <c r="C26" s="71" t="s">
        <v>282</v>
      </c>
      <c r="D26" s="41">
        <f>'A107030 抵扣应纳税所得额明细表'!C23</f>
        <v>0</v>
      </c>
    </row>
    <row r="27" ht="18" customHeight="1" spans="1:4">
      <c r="A27" s="49">
        <v>23</v>
      </c>
      <c r="B27" s="342"/>
      <c r="C27" s="71" t="s">
        <v>283</v>
      </c>
      <c r="D27" s="41">
        <f>MAX(D23-D24-D25-D26,0)</f>
        <v>0</v>
      </c>
    </row>
    <row r="28" ht="18" customHeight="1" spans="1:4">
      <c r="A28" s="49">
        <v>24</v>
      </c>
      <c r="B28" s="342" t="s">
        <v>284</v>
      </c>
      <c r="C28" s="71" t="s">
        <v>285</v>
      </c>
      <c r="D28" s="343">
        <v>0.25</v>
      </c>
    </row>
    <row r="29" ht="18" customHeight="1" spans="1:4">
      <c r="A29" s="49">
        <v>25</v>
      </c>
      <c r="B29" s="342"/>
      <c r="C29" s="71" t="s">
        <v>286</v>
      </c>
      <c r="D29" s="41">
        <f>ROUND(D27*D28,2)</f>
        <v>0</v>
      </c>
    </row>
    <row r="30" ht="18" customHeight="1" spans="1:4">
      <c r="A30" s="49">
        <v>26</v>
      </c>
      <c r="B30" s="342"/>
      <c r="C30" s="71" t="s">
        <v>287</v>
      </c>
      <c r="D30" s="41">
        <f>'A107040 减免所得税优惠明细表'!C59</f>
        <v>0</v>
      </c>
    </row>
    <row r="31" ht="18" customHeight="1" spans="1:4">
      <c r="A31" s="49">
        <v>27</v>
      </c>
      <c r="B31" s="342"/>
      <c r="C31" s="71" t="s">
        <v>288</v>
      </c>
      <c r="D31" s="41">
        <f>'A107050 税额抵免税明细表'!M13</f>
        <v>0</v>
      </c>
    </row>
    <row r="32" ht="18" customHeight="1" spans="1:4">
      <c r="A32" s="49">
        <v>28</v>
      </c>
      <c r="B32" s="342"/>
      <c r="C32" s="71" t="s">
        <v>289</v>
      </c>
      <c r="D32" s="41">
        <f>D29-D30-D31</f>
        <v>0</v>
      </c>
    </row>
    <row r="33" ht="18" customHeight="1" spans="1:4">
      <c r="A33" s="49">
        <v>29</v>
      </c>
      <c r="B33" s="342"/>
      <c r="C33" s="71" t="s">
        <v>290</v>
      </c>
      <c r="D33" s="41">
        <f>'A108000 境外所得税收抵免明细表'!J16</f>
        <v>0</v>
      </c>
    </row>
    <row r="34" ht="18" customHeight="1" spans="1:4">
      <c r="A34" s="49">
        <v>30</v>
      </c>
      <c r="B34" s="342"/>
      <c r="C34" s="71" t="s">
        <v>291</v>
      </c>
      <c r="D34" s="41">
        <f>'A108000 境外所得税收抵免明细表'!T16</f>
        <v>0</v>
      </c>
    </row>
    <row r="35" ht="18" customHeight="1" spans="1:6">
      <c r="A35" s="49">
        <v>31</v>
      </c>
      <c r="B35" s="342"/>
      <c r="C35" s="71" t="s">
        <v>292</v>
      </c>
      <c r="D35" s="41">
        <f>D32+D33-D34</f>
        <v>0</v>
      </c>
      <c r="F35" s="1"/>
    </row>
    <row r="36" ht="18" customHeight="1" spans="1:6">
      <c r="A36" s="49">
        <v>32</v>
      </c>
      <c r="B36" s="342"/>
      <c r="C36" s="71" t="s">
        <v>293</v>
      </c>
      <c r="D36" s="315"/>
      <c r="F36" s="1"/>
    </row>
    <row r="37" ht="18" customHeight="1" spans="1:6">
      <c r="A37" s="49">
        <v>33</v>
      </c>
      <c r="B37" s="342"/>
      <c r="C37" s="71" t="s">
        <v>294</v>
      </c>
      <c r="D37" s="41">
        <f>D35-D36</f>
        <v>0</v>
      </c>
      <c r="F37" s="1"/>
    </row>
    <row r="38" ht="18" customHeight="1" spans="1:4">
      <c r="A38" s="49">
        <v>34</v>
      </c>
      <c r="B38" s="342"/>
      <c r="C38" s="71" t="s">
        <v>295</v>
      </c>
      <c r="D38" s="41">
        <f>'A109000 跨地区经营汇总纳税企业年度分摊企业所得税明细表'!C16+'A109000 跨地区经营汇总纳税企业年度分摊企业所得税明细表'!C20</f>
        <v>0</v>
      </c>
    </row>
    <row r="39" ht="18" customHeight="1" spans="1:4">
      <c r="A39" s="49">
        <v>35</v>
      </c>
      <c r="B39" s="342"/>
      <c r="C39" s="71" t="s">
        <v>296</v>
      </c>
      <c r="D39" s="41">
        <f>'A109000 跨地区经营汇总纳税企业年度分摊企业所得税明细表'!C17</f>
        <v>0</v>
      </c>
    </row>
    <row r="40" ht="22.5" customHeight="1" spans="1:4">
      <c r="A40" s="49">
        <v>36</v>
      </c>
      <c r="B40" s="342"/>
      <c r="C40" s="344" t="s">
        <v>297</v>
      </c>
      <c r="D40" s="41">
        <f>'A109000 跨地区经营汇总纳税企业年度分摊企业所得税明细表'!C19</f>
        <v>0</v>
      </c>
    </row>
    <row r="41" ht="27.75" customHeight="1" spans="1:4">
      <c r="A41" s="14">
        <v>37</v>
      </c>
      <c r="B41" s="15" t="s">
        <v>298</v>
      </c>
      <c r="C41" s="344" t="s">
        <v>299</v>
      </c>
      <c r="D41" s="41">
        <f>'A109000 跨地区经营汇总纳税企业年度分摊企业所得税明细表'!C24</f>
        <v>0</v>
      </c>
    </row>
    <row r="42" ht="20.25" customHeight="1" spans="1:4">
      <c r="A42" s="21">
        <v>38</v>
      </c>
      <c r="B42" s="39"/>
      <c r="C42" s="36" t="s">
        <v>300</v>
      </c>
      <c r="D42" s="42">
        <f>D37-D41</f>
        <v>0</v>
      </c>
    </row>
  </sheetData>
  <protectedRanges>
    <protectedRange sqref="D7 D11:D13 D36 $A41:$XFD71 E$1:E$1048576 G$1:P$1048576 F1:F31 F34:F65536" name="区域1"/>
  </protectedRanges>
  <mergeCells count="5">
    <mergeCell ref="A2:D2"/>
    <mergeCell ref="B5:B17"/>
    <mergeCell ref="B18:B27"/>
    <mergeCell ref="B28:B40"/>
    <mergeCell ref="B41:B42"/>
  </mergeCells>
  <printOptions horizontalCentered="1"/>
  <pageMargins left="0.826771653543307" right="0.551181102362205" top="0.590551181102362" bottom="0.590551181102362" header="0.31496062992126" footer="0.31496062992126"/>
  <pageSetup paperSize="9" scale="96" orientation="portrait"/>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2:F30"/>
  <sheetViews>
    <sheetView workbookViewId="0">
      <selection activeCell="H11" sqref="H11"/>
    </sheetView>
  </sheetViews>
  <sheetFormatPr defaultColWidth="9" defaultRowHeight="13.5" outlineLevelCol="5"/>
  <cols>
    <col min="1" max="1" width="7.625" customWidth="1"/>
    <col min="2" max="2" width="48.625" customWidth="1"/>
    <col min="3" max="3" width="26.25" customWidth="1"/>
  </cols>
  <sheetData>
    <row r="2" ht="24" customHeight="1" spans="1:3">
      <c r="A2" s="2" t="s">
        <v>301</v>
      </c>
      <c r="B2" s="2"/>
      <c r="C2" s="2"/>
    </row>
    <row r="3" ht="11.1" customHeight="1" spans="1:6">
      <c r="A3" s="3"/>
      <c r="B3" s="3"/>
      <c r="C3" s="3"/>
      <c r="F3" s="341"/>
    </row>
    <row r="4" ht="21.95" customHeight="1" spans="1:3">
      <c r="A4" s="8" t="s">
        <v>255</v>
      </c>
      <c r="B4" s="9" t="s">
        <v>302</v>
      </c>
      <c r="C4" s="10" t="s">
        <v>303</v>
      </c>
    </row>
    <row r="5" ht="21.95" customHeight="1" spans="1:3">
      <c r="A5" s="14">
        <v>1</v>
      </c>
      <c r="B5" s="28" t="s">
        <v>304</v>
      </c>
      <c r="C5" s="41">
        <f>C6+C13</f>
        <v>0</v>
      </c>
    </row>
    <row r="6" ht="21.95" customHeight="1" spans="1:3">
      <c r="A6" s="14">
        <v>2</v>
      </c>
      <c r="B6" s="30" t="s">
        <v>305</v>
      </c>
      <c r="C6" s="41">
        <f>C7+SUM(C9:C12)</f>
        <v>0</v>
      </c>
    </row>
    <row r="7" ht="21.95" customHeight="1" spans="1:3">
      <c r="A7" s="14">
        <v>3</v>
      </c>
      <c r="B7" s="107" t="s">
        <v>306</v>
      </c>
      <c r="C7" s="41"/>
    </row>
    <row r="8" ht="21.95" customHeight="1" spans="1:3">
      <c r="A8" s="14">
        <v>4</v>
      </c>
      <c r="B8" s="108" t="s">
        <v>307</v>
      </c>
      <c r="C8" s="41"/>
    </row>
    <row r="9" ht="21.95" customHeight="1" spans="1:3">
      <c r="A9" s="14">
        <v>5</v>
      </c>
      <c r="B9" s="107" t="s">
        <v>308</v>
      </c>
      <c r="C9" s="41"/>
    </row>
    <row r="10" ht="21.95" customHeight="1" spans="1:3">
      <c r="A10" s="14">
        <v>6</v>
      </c>
      <c r="B10" s="107" t="s">
        <v>309</v>
      </c>
      <c r="C10" s="41"/>
    </row>
    <row r="11" ht="21.95" customHeight="1" spans="1:3">
      <c r="A11" s="14">
        <v>7</v>
      </c>
      <c r="B11" s="107" t="s">
        <v>310</v>
      </c>
      <c r="C11" s="41"/>
    </row>
    <row r="12" ht="21.95" customHeight="1" spans="1:3">
      <c r="A12" s="14">
        <v>8</v>
      </c>
      <c r="B12" s="107" t="s">
        <v>311</v>
      </c>
      <c r="C12" s="41"/>
    </row>
    <row r="13" ht="21.95" customHeight="1" spans="1:3">
      <c r="A13" s="14">
        <v>9</v>
      </c>
      <c r="B13" s="30" t="s">
        <v>312</v>
      </c>
      <c r="C13" s="41">
        <f>C14+SUM(C16:C19)</f>
        <v>0</v>
      </c>
    </row>
    <row r="14" ht="21.95" customHeight="1" spans="1:3">
      <c r="A14" s="14">
        <v>10</v>
      </c>
      <c r="B14" s="107" t="s">
        <v>313</v>
      </c>
      <c r="C14" s="41"/>
    </row>
    <row r="15" ht="21.95" customHeight="1" spans="1:3">
      <c r="A15" s="14">
        <v>11</v>
      </c>
      <c r="B15" s="108" t="s">
        <v>307</v>
      </c>
      <c r="C15" s="41"/>
    </row>
    <row r="16" ht="21.95" customHeight="1" spans="1:3">
      <c r="A16" s="14">
        <v>12</v>
      </c>
      <c r="B16" s="107" t="s">
        <v>314</v>
      </c>
      <c r="C16" s="41"/>
    </row>
    <row r="17" ht="21.95" customHeight="1" spans="1:3">
      <c r="A17" s="14">
        <v>13</v>
      </c>
      <c r="B17" s="107" t="s">
        <v>315</v>
      </c>
      <c r="C17" s="41"/>
    </row>
    <row r="18" ht="21.95" customHeight="1" spans="1:3">
      <c r="A18" s="14">
        <v>14</v>
      </c>
      <c r="B18" s="107" t="s">
        <v>316</v>
      </c>
      <c r="C18" s="41"/>
    </row>
    <row r="19" ht="21.95" customHeight="1" spans="1:3">
      <c r="A19" s="14">
        <v>15</v>
      </c>
      <c r="B19" s="107" t="s">
        <v>311</v>
      </c>
      <c r="C19" s="41"/>
    </row>
    <row r="20" ht="21.95" customHeight="1" spans="1:3">
      <c r="A20" s="14">
        <v>16</v>
      </c>
      <c r="B20" s="28" t="s">
        <v>317</v>
      </c>
      <c r="C20" s="41">
        <f>SUM(C21:C30)</f>
        <v>0</v>
      </c>
    </row>
    <row r="21" ht="21.95" customHeight="1" spans="1:3">
      <c r="A21" s="14">
        <v>17</v>
      </c>
      <c r="B21" s="30" t="s">
        <v>318</v>
      </c>
      <c r="C21" s="41"/>
    </row>
    <row r="22" ht="21.95" customHeight="1" spans="1:3">
      <c r="A22" s="14">
        <v>18</v>
      </c>
      <c r="B22" s="30" t="s">
        <v>319</v>
      </c>
      <c r="C22" s="41"/>
    </row>
    <row r="23" ht="21.95" customHeight="1" spans="1:3">
      <c r="A23" s="14">
        <v>19</v>
      </c>
      <c r="B23" s="30" t="s">
        <v>320</v>
      </c>
      <c r="C23" s="41"/>
    </row>
    <row r="24" ht="21.95" customHeight="1" spans="1:3">
      <c r="A24" s="14">
        <v>20</v>
      </c>
      <c r="B24" s="30" t="s">
        <v>321</v>
      </c>
      <c r="C24" s="41"/>
    </row>
    <row r="25" ht="21.95" customHeight="1" spans="1:3">
      <c r="A25" s="14">
        <v>21</v>
      </c>
      <c r="B25" s="30" t="s">
        <v>322</v>
      </c>
      <c r="C25" s="41"/>
    </row>
    <row r="26" ht="21.95" customHeight="1" spans="1:3">
      <c r="A26" s="14">
        <v>22</v>
      </c>
      <c r="B26" s="30" t="s">
        <v>323</v>
      </c>
      <c r="C26" s="41"/>
    </row>
    <row r="27" ht="21.95" customHeight="1" spans="1:3">
      <c r="A27" s="14">
        <v>23</v>
      </c>
      <c r="B27" s="30" t="s">
        <v>324</v>
      </c>
      <c r="C27" s="41"/>
    </row>
    <row r="28" ht="21.95" customHeight="1" spans="1:3">
      <c r="A28" s="14">
        <v>24</v>
      </c>
      <c r="B28" s="30" t="s">
        <v>325</v>
      </c>
      <c r="C28" s="41"/>
    </row>
    <row r="29" ht="21.95" customHeight="1" spans="1:3">
      <c r="A29" s="14">
        <v>25</v>
      </c>
      <c r="B29" s="30" t="s">
        <v>326</v>
      </c>
      <c r="C29" s="41"/>
    </row>
    <row r="30" ht="21.95" customHeight="1" spans="1:3">
      <c r="A30" s="21">
        <v>26</v>
      </c>
      <c r="B30" s="338" t="s">
        <v>327</v>
      </c>
      <c r="C30" s="42"/>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50"/>
  <sheetViews>
    <sheetView workbookViewId="0">
      <selection activeCell="B59" sqref="B59"/>
    </sheetView>
  </sheetViews>
  <sheetFormatPr defaultColWidth="9" defaultRowHeight="13.5" outlineLevelCol="2"/>
  <cols>
    <col min="1" max="1" width="5.5" customWidth="1"/>
    <col min="2" max="2" width="53.125" customWidth="1"/>
    <col min="3" max="3" width="27" customWidth="1"/>
  </cols>
  <sheetData>
    <row r="1" ht="12" customHeight="1"/>
    <row r="2" ht="26.1" customHeight="1" spans="1:3">
      <c r="A2" s="2" t="s">
        <v>328</v>
      </c>
      <c r="B2" s="2"/>
      <c r="C2" s="2"/>
    </row>
    <row r="3" ht="15" customHeight="1" spans="1:3">
      <c r="A3" s="44"/>
      <c r="B3" s="44"/>
      <c r="C3" s="44"/>
    </row>
    <row r="4" ht="19.5" customHeight="1" spans="1:3">
      <c r="A4" s="73" t="s">
        <v>255</v>
      </c>
      <c r="B4" s="53" t="s">
        <v>302</v>
      </c>
      <c r="C4" s="55" t="s">
        <v>329</v>
      </c>
    </row>
    <row r="5" ht="15.95" customHeight="1" spans="1:3">
      <c r="A5" s="49">
        <v>1</v>
      </c>
      <c r="B5" s="50" t="s">
        <v>330</v>
      </c>
      <c r="C5" s="41">
        <f>C6+C22+C31+C36+C37+C38</f>
        <v>0</v>
      </c>
    </row>
    <row r="6" ht="15.95" customHeight="1" spans="1:3">
      <c r="A6" s="49">
        <v>2</v>
      </c>
      <c r="B6" s="50" t="s">
        <v>331</v>
      </c>
      <c r="C6" s="41">
        <f>C7+C14</f>
        <v>0</v>
      </c>
    </row>
    <row r="7" ht="15.95" customHeight="1" spans="1:3">
      <c r="A7" s="49">
        <v>3</v>
      </c>
      <c r="B7" s="50" t="s">
        <v>332</v>
      </c>
      <c r="C7" s="41">
        <f>SUM(C8:C13)</f>
        <v>0</v>
      </c>
    </row>
    <row r="8" ht="15.95" customHeight="1" spans="1:3">
      <c r="A8" s="49">
        <v>4</v>
      </c>
      <c r="B8" s="50" t="s">
        <v>333</v>
      </c>
      <c r="C8" s="41"/>
    </row>
    <row r="9" ht="15.95" customHeight="1" spans="1:3">
      <c r="A9" s="49">
        <v>5</v>
      </c>
      <c r="B9" s="50" t="s">
        <v>334</v>
      </c>
      <c r="C9" s="41"/>
    </row>
    <row r="10" ht="15.95" customHeight="1" spans="1:3">
      <c r="A10" s="49">
        <v>6</v>
      </c>
      <c r="B10" s="50" t="s">
        <v>335</v>
      </c>
      <c r="C10" s="41"/>
    </row>
    <row r="11" ht="15.95" customHeight="1" spans="1:3">
      <c r="A11" s="49">
        <v>7</v>
      </c>
      <c r="B11" s="50" t="s">
        <v>336</v>
      </c>
      <c r="C11" s="41"/>
    </row>
    <row r="12" ht="15.95" customHeight="1" spans="1:3">
      <c r="A12" s="49">
        <v>8</v>
      </c>
      <c r="B12" s="50" t="s">
        <v>337</v>
      </c>
      <c r="C12" s="41"/>
    </row>
    <row r="13" ht="15.95" customHeight="1" spans="1:3">
      <c r="A13" s="49">
        <v>9</v>
      </c>
      <c r="B13" s="50" t="s">
        <v>338</v>
      </c>
      <c r="C13" s="41"/>
    </row>
    <row r="14" ht="15.95" customHeight="1" spans="1:3">
      <c r="A14" s="49">
        <v>10</v>
      </c>
      <c r="B14" s="50" t="s">
        <v>339</v>
      </c>
      <c r="C14" s="41">
        <f>SUM(C15:C21)</f>
        <v>0</v>
      </c>
    </row>
    <row r="15" ht="15.95" customHeight="1" spans="1:3">
      <c r="A15" s="49">
        <v>11</v>
      </c>
      <c r="B15" s="50" t="s">
        <v>340</v>
      </c>
      <c r="C15" s="41"/>
    </row>
    <row r="16" ht="15.95" customHeight="1" spans="1:3">
      <c r="A16" s="49">
        <v>12</v>
      </c>
      <c r="B16" s="50" t="s">
        <v>341</v>
      </c>
      <c r="C16" s="41"/>
    </row>
    <row r="17" ht="15.95" customHeight="1" spans="1:3">
      <c r="A17" s="49">
        <v>13</v>
      </c>
      <c r="B17" s="50" t="s">
        <v>342</v>
      </c>
      <c r="C17" s="41"/>
    </row>
    <row r="18" ht="15.95" customHeight="1" spans="1:3">
      <c r="A18" s="49">
        <v>14</v>
      </c>
      <c r="B18" s="50" t="s">
        <v>343</v>
      </c>
      <c r="C18" s="41"/>
    </row>
    <row r="19" ht="15.95" customHeight="1" spans="1:3">
      <c r="A19" s="49">
        <v>15</v>
      </c>
      <c r="B19" s="50" t="s">
        <v>344</v>
      </c>
      <c r="C19" s="41"/>
    </row>
    <row r="20" ht="15.95" customHeight="1" spans="1:3">
      <c r="A20" s="49">
        <v>16</v>
      </c>
      <c r="B20" s="50" t="s">
        <v>345</v>
      </c>
      <c r="C20" s="41"/>
    </row>
    <row r="21" ht="15.95" customHeight="1" spans="1:3">
      <c r="A21" s="49">
        <v>17</v>
      </c>
      <c r="B21" s="50" t="s">
        <v>346</v>
      </c>
      <c r="C21" s="41"/>
    </row>
    <row r="22" ht="15.95" customHeight="1" spans="1:3">
      <c r="A22" s="49">
        <v>18</v>
      </c>
      <c r="B22" s="50" t="s">
        <v>347</v>
      </c>
      <c r="C22" s="41">
        <f>C23+C30</f>
        <v>0</v>
      </c>
    </row>
    <row r="23" ht="15.95" customHeight="1" spans="1:3">
      <c r="A23" s="49">
        <v>19</v>
      </c>
      <c r="B23" s="50" t="s">
        <v>348</v>
      </c>
      <c r="C23" s="41">
        <f>SUM(C24:C29)</f>
        <v>0</v>
      </c>
    </row>
    <row r="24" ht="15.95" customHeight="1" spans="1:3">
      <c r="A24" s="49">
        <v>20</v>
      </c>
      <c r="B24" s="50" t="s">
        <v>349</v>
      </c>
      <c r="C24" s="41"/>
    </row>
    <row r="25" ht="15.95" customHeight="1" spans="1:3">
      <c r="A25" s="49">
        <v>21</v>
      </c>
      <c r="B25" s="50" t="s">
        <v>350</v>
      </c>
      <c r="C25" s="41"/>
    </row>
    <row r="26" ht="15.95" customHeight="1" spans="1:3">
      <c r="A26" s="49">
        <v>22</v>
      </c>
      <c r="B26" s="50" t="s">
        <v>351</v>
      </c>
      <c r="C26" s="41"/>
    </row>
    <row r="27" ht="15.95" customHeight="1" spans="1:3">
      <c r="A27" s="49">
        <v>23</v>
      </c>
      <c r="B27" s="50" t="s">
        <v>352</v>
      </c>
      <c r="C27" s="41"/>
    </row>
    <row r="28" ht="15.95" customHeight="1" spans="1:3">
      <c r="A28" s="49">
        <v>24</v>
      </c>
      <c r="B28" s="50" t="s">
        <v>353</v>
      </c>
      <c r="C28" s="41"/>
    </row>
    <row r="29" ht="15.95" customHeight="1" spans="1:3">
      <c r="A29" s="49">
        <v>25</v>
      </c>
      <c r="B29" s="50" t="s">
        <v>338</v>
      </c>
      <c r="C29" s="41"/>
    </row>
    <row r="30" ht="15.95" customHeight="1" spans="1:3">
      <c r="A30" s="49">
        <v>26</v>
      </c>
      <c r="B30" s="50" t="s">
        <v>354</v>
      </c>
      <c r="C30" s="41"/>
    </row>
    <row r="31" ht="15.95" customHeight="1" spans="1:3">
      <c r="A31" s="49">
        <v>27</v>
      </c>
      <c r="B31" s="50" t="s">
        <v>355</v>
      </c>
      <c r="C31" s="41">
        <f>C32-C34-C35</f>
        <v>0</v>
      </c>
    </row>
    <row r="32" ht="15.95" customHeight="1" spans="1:3">
      <c r="A32" s="49">
        <v>28</v>
      </c>
      <c r="B32" s="50" t="s">
        <v>356</v>
      </c>
      <c r="C32" s="41"/>
    </row>
    <row r="33" ht="15.95" customHeight="1" spans="1:3">
      <c r="A33" s="49">
        <v>29</v>
      </c>
      <c r="B33" s="50" t="s">
        <v>357</v>
      </c>
      <c r="C33" s="41"/>
    </row>
    <row r="34" ht="15.95" customHeight="1" spans="1:3">
      <c r="A34" s="49">
        <v>30</v>
      </c>
      <c r="B34" s="50" t="s">
        <v>358</v>
      </c>
      <c r="C34" s="41"/>
    </row>
    <row r="35" ht="15.95" customHeight="1" spans="1:3">
      <c r="A35" s="49">
        <v>31</v>
      </c>
      <c r="B35" s="50" t="s">
        <v>359</v>
      </c>
      <c r="C35" s="41"/>
    </row>
    <row r="36" ht="15.95" customHeight="1" spans="1:3">
      <c r="A36" s="49">
        <v>32</v>
      </c>
      <c r="B36" s="50" t="s">
        <v>360</v>
      </c>
      <c r="C36" s="41"/>
    </row>
    <row r="37" ht="15.95" customHeight="1" spans="1:3">
      <c r="A37" s="49">
        <v>33</v>
      </c>
      <c r="B37" s="50" t="s">
        <v>361</v>
      </c>
      <c r="C37" s="41"/>
    </row>
    <row r="38" ht="15.95" customHeight="1" spans="1:3">
      <c r="A38" s="49">
        <v>34</v>
      </c>
      <c r="B38" s="50" t="s">
        <v>362</v>
      </c>
      <c r="C38" s="41"/>
    </row>
    <row r="39" ht="15.95" customHeight="1" spans="1:3">
      <c r="A39" s="49">
        <v>35</v>
      </c>
      <c r="B39" s="50" t="s">
        <v>363</v>
      </c>
      <c r="C39" s="41">
        <f>SUM(C40:C46)</f>
        <v>0</v>
      </c>
    </row>
    <row r="40" ht="15.95" customHeight="1" spans="1:3">
      <c r="A40" s="49">
        <v>36</v>
      </c>
      <c r="B40" s="50" t="s">
        <v>364</v>
      </c>
      <c r="C40" s="41"/>
    </row>
    <row r="41" ht="15.95" customHeight="1" spans="1:3">
      <c r="A41" s="49">
        <v>37</v>
      </c>
      <c r="B41" s="50" t="s">
        <v>365</v>
      </c>
      <c r="C41" s="41"/>
    </row>
    <row r="42" ht="15.95" customHeight="1" spans="1:3">
      <c r="A42" s="49">
        <v>38</v>
      </c>
      <c r="B42" s="50" t="s">
        <v>366</v>
      </c>
      <c r="C42" s="41"/>
    </row>
    <row r="43" ht="15.95" customHeight="1" spans="1:3">
      <c r="A43" s="49">
        <v>39</v>
      </c>
      <c r="B43" s="50" t="s">
        <v>367</v>
      </c>
      <c r="C43" s="41"/>
    </row>
    <row r="44" ht="15.95" customHeight="1" spans="1:3">
      <c r="A44" s="49">
        <v>40</v>
      </c>
      <c r="B44" s="50" t="s">
        <v>368</v>
      </c>
      <c r="C44" s="41"/>
    </row>
    <row r="45" ht="15.95" customHeight="1" spans="1:3">
      <c r="A45" s="49">
        <v>41</v>
      </c>
      <c r="B45" s="50" t="s">
        <v>369</v>
      </c>
      <c r="C45" s="41"/>
    </row>
    <row r="46" ht="15.75" customHeight="1" spans="1:3">
      <c r="A46" s="51">
        <v>42</v>
      </c>
      <c r="B46" s="155" t="s">
        <v>370</v>
      </c>
      <c r="C46" s="42"/>
    </row>
    <row r="49" spans="1:2">
      <c r="A49" s="59"/>
      <c r="B49" s="1"/>
    </row>
    <row r="50" spans="1:1">
      <c r="A50" s="1"/>
    </row>
  </sheetData>
  <mergeCells count="1">
    <mergeCell ref="A2:C2"/>
  </mergeCells>
  <printOptions horizontalCentered="1"/>
  <pageMargins left="0.748031496062992" right="0.551181102362205" top="0.78740157480315" bottom="0.78740157480315" header="0.511811023622047" footer="0.511811023622047"/>
  <pageSetup paperSize="9" scale="95" orientation="portrait"/>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2:C30"/>
  <sheetViews>
    <sheetView workbookViewId="0">
      <selection activeCell="J11" sqref="J11"/>
    </sheetView>
  </sheetViews>
  <sheetFormatPr defaultColWidth="9" defaultRowHeight="13.5" outlineLevelCol="2"/>
  <cols>
    <col min="1" max="1" width="7.25" customWidth="1"/>
    <col min="2" max="2" width="47.125" customWidth="1"/>
    <col min="3" max="3" width="28.125" customWidth="1"/>
  </cols>
  <sheetData>
    <row r="2" ht="26.1" customHeight="1" spans="1:3">
      <c r="A2" s="2" t="s">
        <v>371</v>
      </c>
      <c r="B2" s="2"/>
      <c r="C2" s="2"/>
    </row>
    <row r="3" ht="15" customHeight="1" spans="1:3">
      <c r="A3" s="44"/>
      <c r="B3" s="44"/>
      <c r="C3" s="44"/>
    </row>
    <row r="4" ht="21.95" customHeight="1" spans="1:3">
      <c r="A4" s="73" t="s">
        <v>255</v>
      </c>
      <c r="B4" s="53" t="s">
        <v>302</v>
      </c>
      <c r="C4" s="55" t="s">
        <v>329</v>
      </c>
    </row>
    <row r="5" ht="21.95" customHeight="1" spans="1:3">
      <c r="A5" s="49">
        <v>1</v>
      </c>
      <c r="B5" s="50" t="s">
        <v>372</v>
      </c>
      <c r="C5" s="41">
        <f>C6+C13</f>
        <v>0</v>
      </c>
    </row>
    <row r="6" ht="21.95" customHeight="1" spans="1:3">
      <c r="A6" s="49">
        <v>2</v>
      </c>
      <c r="B6" s="50" t="s">
        <v>373</v>
      </c>
      <c r="C6" s="41">
        <f>C7+SUM(C9:C12)</f>
        <v>0</v>
      </c>
    </row>
    <row r="7" ht="21.95" customHeight="1" spans="1:3">
      <c r="A7" s="49">
        <v>3</v>
      </c>
      <c r="B7" s="50" t="s">
        <v>374</v>
      </c>
      <c r="C7" s="41"/>
    </row>
    <row r="8" ht="21.95" customHeight="1" spans="1:3">
      <c r="A8" s="49">
        <v>4</v>
      </c>
      <c r="B8" s="50" t="s">
        <v>375</v>
      </c>
      <c r="C8" s="41"/>
    </row>
    <row r="9" ht="21.95" customHeight="1" spans="1:3">
      <c r="A9" s="49">
        <v>5</v>
      </c>
      <c r="B9" s="50" t="s">
        <v>376</v>
      </c>
      <c r="C9" s="41"/>
    </row>
    <row r="10" ht="21.95" customHeight="1" spans="1:3">
      <c r="A10" s="49">
        <v>6</v>
      </c>
      <c r="B10" s="50" t="s">
        <v>377</v>
      </c>
      <c r="C10" s="41"/>
    </row>
    <row r="11" ht="21.95" customHeight="1" spans="1:3">
      <c r="A11" s="49">
        <v>7</v>
      </c>
      <c r="B11" s="50" t="s">
        <v>378</v>
      </c>
      <c r="C11" s="41"/>
    </row>
    <row r="12" ht="21.95" customHeight="1" spans="1:3">
      <c r="A12" s="49">
        <v>8</v>
      </c>
      <c r="B12" s="50" t="s">
        <v>379</v>
      </c>
      <c r="C12" s="41"/>
    </row>
    <row r="13" ht="21.95" customHeight="1" spans="1:3">
      <c r="A13" s="49">
        <v>9</v>
      </c>
      <c r="B13" s="50" t="s">
        <v>380</v>
      </c>
      <c r="C13" s="41">
        <f>C14+SUM(C16:C19)</f>
        <v>0</v>
      </c>
    </row>
    <row r="14" ht="21.95" customHeight="1" spans="1:3">
      <c r="A14" s="49">
        <v>10</v>
      </c>
      <c r="B14" s="50" t="s">
        <v>381</v>
      </c>
      <c r="C14" s="41"/>
    </row>
    <row r="15" ht="21.95" customHeight="1" spans="1:3">
      <c r="A15" s="49">
        <v>11</v>
      </c>
      <c r="B15" s="50" t="s">
        <v>375</v>
      </c>
      <c r="C15" s="41"/>
    </row>
    <row r="16" ht="21.95" customHeight="1" spans="1:3">
      <c r="A16" s="49">
        <v>12</v>
      </c>
      <c r="B16" s="50" t="s">
        <v>382</v>
      </c>
      <c r="C16" s="41"/>
    </row>
    <row r="17" ht="21.95" customHeight="1" spans="1:3">
      <c r="A17" s="49">
        <v>13</v>
      </c>
      <c r="B17" s="50" t="s">
        <v>383</v>
      </c>
      <c r="C17" s="41"/>
    </row>
    <row r="18" ht="21.95" customHeight="1" spans="1:3">
      <c r="A18" s="49">
        <v>14</v>
      </c>
      <c r="B18" s="50" t="s">
        <v>384</v>
      </c>
      <c r="C18" s="41"/>
    </row>
    <row r="19" ht="21.95" customHeight="1" spans="1:3">
      <c r="A19" s="49">
        <v>15</v>
      </c>
      <c r="B19" s="50" t="s">
        <v>379</v>
      </c>
      <c r="C19" s="41"/>
    </row>
    <row r="20" ht="21.95" customHeight="1" spans="1:3">
      <c r="A20" s="49">
        <v>16</v>
      </c>
      <c r="B20" s="50" t="s">
        <v>385</v>
      </c>
      <c r="C20" s="41">
        <f>SUM(C21:C30)</f>
        <v>0</v>
      </c>
    </row>
    <row r="21" ht="21.95" customHeight="1" spans="1:3">
      <c r="A21" s="49">
        <v>17</v>
      </c>
      <c r="B21" s="50" t="s">
        <v>386</v>
      </c>
      <c r="C21" s="41"/>
    </row>
    <row r="22" ht="21.95" customHeight="1" spans="1:3">
      <c r="A22" s="49">
        <v>18</v>
      </c>
      <c r="B22" s="50" t="s">
        <v>387</v>
      </c>
      <c r="C22" s="41"/>
    </row>
    <row r="23" ht="21.95" customHeight="1" spans="1:3">
      <c r="A23" s="49">
        <v>19</v>
      </c>
      <c r="B23" s="50" t="s">
        <v>388</v>
      </c>
      <c r="C23" s="41"/>
    </row>
    <row r="24" ht="21.95" customHeight="1" spans="1:3">
      <c r="A24" s="49">
        <v>20</v>
      </c>
      <c r="B24" s="50" t="s">
        <v>389</v>
      </c>
      <c r="C24" s="41"/>
    </row>
    <row r="25" ht="21.95" customHeight="1" spans="1:3">
      <c r="A25" s="49">
        <v>21</v>
      </c>
      <c r="B25" s="50" t="s">
        <v>390</v>
      </c>
      <c r="C25" s="41"/>
    </row>
    <row r="26" ht="21.95" customHeight="1" spans="1:3">
      <c r="A26" s="49">
        <v>22</v>
      </c>
      <c r="B26" s="50" t="s">
        <v>391</v>
      </c>
      <c r="C26" s="41"/>
    </row>
    <row r="27" ht="21.95" customHeight="1" spans="1:3">
      <c r="A27" s="49">
        <v>23</v>
      </c>
      <c r="B27" s="50" t="s">
        <v>392</v>
      </c>
      <c r="C27" s="41"/>
    </row>
    <row r="28" ht="21.95" customHeight="1" spans="1:3">
      <c r="A28" s="49">
        <v>24</v>
      </c>
      <c r="B28" s="50" t="s">
        <v>393</v>
      </c>
      <c r="C28" s="41"/>
    </row>
    <row r="29" ht="21.95" customHeight="1" spans="1:3">
      <c r="A29" s="49">
        <v>25</v>
      </c>
      <c r="B29" s="50" t="s">
        <v>394</v>
      </c>
      <c r="C29" s="41"/>
    </row>
    <row r="30" ht="21.95" customHeight="1" spans="1:3">
      <c r="A30" s="51">
        <v>26</v>
      </c>
      <c r="B30" s="155" t="s">
        <v>395</v>
      </c>
      <c r="C30" s="42"/>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C43"/>
  <sheetViews>
    <sheetView workbookViewId="0">
      <selection activeCell="J11" sqref="J11"/>
    </sheetView>
  </sheetViews>
  <sheetFormatPr defaultColWidth="9" defaultRowHeight="13.5" outlineLevelCol="2"/>
  <cols>
    <col min="1" max="1" width="7.75" customWidth="1"/>
    <col min="2" max="2" width="50.625" customWidth="1"/>
    <col min="3" max="3" width="25.625" customWidth="1"/>
  </cols>
  <sheetData>
    <row r="1" ht="11.25" customHeight="1" spans="1:3">
      <c r="A1" s="340"/>
      <c r="B1" s="340"/>
      <c r="C1" s="340"/>
    </row>
    <row r="2" ht="24.95" customHeight="1" spans="1:3">
      <c r="A2" s="2" t="s">
        <v>396</v>
      </c>
      <c r="B2" s="2"/>
      <c r="C2" s="2"/>
    </row>
    <row r="3" ht="15" customHeight="1" spans="1:3">
      <c r="A3" s="44"/>
      <c r="B3" s="44"/>
      <c r="C3" s="44"/>
    </row>
    <row r="4" ht="15.75" customHeight="1" spans="1:3">
      <c r="A4" s="73" t="s">
        <v>255</v>
      </c>
      <c r="B4" s="53" t="s">
        <v>302</v>
      </c>
      <c r="C4" s="55" t="s">
        <v>329</v>
      </c>
    </row>
    <row r="5" ht="15.75" customHeight="1" spans="1:3">
      <c r="A5" s="49">
        <v>1</v>
      </c>
      <c r="B5" s="50" t="s">
        <v>397</v>
      </c>
      <c r="C5" s="41">
        <f>C6+C19+C29+C35+C36</f>
        <v>0</v>
      </c>
    </row>
    <row r="6" ht="15.75" customHeight="1" spans="1:3">
      <c r="A6" s="49">
        <v>2</v>
      </c>
      <c r="B6" s="50" t="s">
        <v>398</v>
      </c>
      <c r="C6" s="41">
        <f>C7+C15</f>
        <v>0</v>
      </c>
    </row>
    <row r="7" ht="15.75" customHeight="1" spans="1:3">
      <c r="A7" s="49">
        <v>3</v>
      </c>
      <c r="B7" s="50" t="s">
        <v>399</v>
      </c>
      <c r="C7" s="41">
        <f>SUM(C8:C14)</f>
        <v>0</v>
      </c>
    </row>
    <row r="8" ht="15.75" customHeight="1" spans="1:3">
      <c r="A8" s="49">
        <v>4</v>
      </c>
      <c r="B8" s="50" t="s">
        <v>400</v>
      </c>
      <c r="C8" s="41"/>
    </row>
    <row r="9" ht="15.75" customHeight="1" spans="1:3">
      <c r="A9" s="49">
        <v>5</v>
      </c>
      <c r="B9" s="50" t="s">
        <v>401</v>
      </c>
      <c r="C9" s="41"/>
    </row>
    <row r="10" ht="15.75" customHeight="1" spans="1:3">
      <c r="A10" s="49">
        <v>6</v>
      </c>
      <c r="B10" s="50" t="s">
        <v>402</v>
      </c>
      <c r="C10" s="41"/>
    </row>
    <row r="11" ht="15.75" customHeight="1" spans="1:3">
      <c r="A11" s="49">
        <v>7</v>
      </c>
      <c r="B11" s="50" t="s">
        <v>403</v>
      </c>
      <c r="C11" s="41"/>
    </row>
    <row r="12" ht="15.75" customHeight="1" spans="1:3">
      <c r="A12" s="49">
        <v>8</v>
      </c>
      <c r="B12" s="50" t="s">
        <v>404</v>
      </c>
      <c r="C12" s="41"/>
    </row>
    <row r="13" ht="15.75" customHeight="1" spans="1:3">
      <c r="A13" s="49">
        <v>9</v>
      </c>
      <c r="B13" s="50" t="s">
        <v>405</v>
      </c>
      <c r="C13" s="41"/>
    </row>
    <row r="14" ht="15.75" customHeight="1" spans="1:3">
      <c r="A14" s="49">
        <v>10</v>
      </c>
      <c r="B14" s="50" t="s">
        <v>406</v>
      </c>
      <c r="C14" s="41"/>
    </row>
    <row r="15" ht="15.75" customHeight="1" spans="1:3">
      <c r="A15" s="49">
        <v>11</v>
      </c>
      <c r="B15" s="50" t="s">
        <v>407</v>
      </c>
      <c r="C15" s="41">
        <f>C16+C17+C18</f>
        <v>0</v>
      </c>
    </row>
    <row r="16" ht="15.75" customHeight="1" spans="1:3">
      <c r="A16" s="49">
        <v>12</v>
      </c>
      <c r="B16" s="50" t="s">
        <v>408</v>
      </c>
      <c r="C16" s="41"/>
    </row>
    <row r="17" ht="15.75" customHeight="1" spans="1:3">
      <c r="A17" s="49">
        <v>13</v>
      </c>
      <c r="B17" s="50" t="s">
        <v>409</v>
      </c>
      <c r="C17" s="41"/>
    </row>
    <row r="18" ht="15.75" customHeight="1" spans="1:3">
      <c r="A18" s="49">
        <v>14</v>
      </c>
      <c r="B18" s="50" t="s">
        <v>410</v>
      </c>
      <c r="C18" s="41"/>
    </row>
    <row r="19" ht="15.75" customHeight="1" spans="1:3">
      <c r="A19" s="49">
        <v>15</v>
      </c>
      <c r="B19" s="50" t="s">
        <v>411</v>
      </c>
      <c r="C19" s="41">
        <f>C20+C21-C22+C23-C24+C25+C26-C27+C28</f>
        <v>0</v>
      </c>
    </row>
    <row r="20" ht="15.75" customHeight="1" spans="1:3">
      <c r="A20" s="49">
        <v>16</v>
      </c>
      <c r="B20" s="50" t="s">
        <v>412</v>
      </c>
      <c r="C20" s="41"/>
    </row>
    <row r="21" ht="15.75" customHeight="1" spans="1:3">
      <c r="A21" s="49">
        <v>17</v>
      </c>
      <c r="B21" s="50" t="s">
        <v>413</v>
      </c>
      <c r="C21" s="41"/>
    </row>
    <row r="22" ht="15.75" customHeight="1" spans="1:3">
      <c r="A22" s="49">
        <v>18</v>
      </c>
      <c r="B22" s="50" t="s">
        <v>414</v>
      </c>
      <c r="C22" s="41"/>
    </row>
    <row r="23" ht="15.75" customHeight="1" spans="1:3">
      <c r="A23" s="49">
        <v>19</v>
      </c>
      <c r="B23" s="50" t="s">
        <v>415</v>
      </c>
      <c r="C23" s="41"/>
    </row>
    <row r="24" ht="15.75" customHeight="1" spans="1:3">
      <c r="A24" s="49">
        <v>20</v>
      </c>
      <c r="B24" s="50" t="s">
        <v>416</v>
      </c>
      <c r="C24" s="41"/>
    </row>
    <row r="25" ht="15.75" customHeight="1" spans="1:3">
      <c r="A25" s="49">
        <v>21</v>
      </c>
      <c r="B25" s="50" t="s">
        <v>417</v>
      </c>
      <c r="C25" s="41"/>
    </row>
    <row r="26" ht="15.75" customHeight="1" spans="1:3">
      <c r="A26" s="49">
        <v>22</v>
      </c>
      <c r="B26" s="50" t="s">
        <v>418</v>
      </c>
      <c r="C26" s="41"/>
    </row>
    <row r="27" ht="15.75" customHeight="1" spans="1:3">
      <c r="A27" s="49">
        <v>23</v>
      </c>
      <c r="B27" s="50" t="s">
        <v>419</v>
      </c>
      <c r="C27" s="41"/>
    </row>
    <row r="28" ht="15.75" customHeight="1" spans="1:3">
      <c r="A28" s="49">
        <v>24</v>
      </c>
      <c r="B28" s="50" t="s">
        <v>420</v>
      </c>
      <c r="C28" s="41"/>
    </row>
    <row r="29" ht="15.75" customHeight="1" spans="1:3">
      <c r="A29" s="49">
        <v>25</v>
      </c>
      <c r="B29" s="50" t="s">
        <v>421</v>
      </c>
      <c r="C29" s="41">
        <f>C30+C34</f>
        <v>0</v>
      </c>
    </row>
    <row r="30" ht="15.75" customHeight="1" spans="1:3">
      <c r="A30" s="49">
        <v>26</v>
      </c>
      <c r="B30" s="50" t="s">
        <v>422</v>
      </c>
      <c r="C30" s="41">
        <f>C31+C32+C33</f>
        <v>0</v>
      </c>
    </row>
    <row r="31" ht="15.75" customHeight="1" spans="1:3">
      <c r="A31" s="49">
        <v>27</v>
      </c>
      <c r="B31" s="50" t="s">
        <v>423</v>
      </c>
      <c r="C31" s="41"/>
    </row>
    <row r="32" ht="15.75" customHeight="1" spans="1:3">
      <c r="A32" s="49">
        <v>28</v>
      </c>
      <c r="B32" s="50" t="s">
        <v>409</v>
      </c>
      <c r="C32" s="41"/>
    </row>
    <row r="33" ht="15.75" customHeight="1" spans="1:3">
      <c r="A33" s="49">
        <v>29</v>
      </c>
      <c r="B33" s="50" t="s">
        <v>410</v>
      </c>
      <c r="C33" s="41"/>
    </row>
    <row r="34" ht="15.75" customHeight="1" spans="1:3">
      <c r="A34" s="49">
        <v>30</v>
      </c>
      <c r="B34" s="50" t="s">
        <v>424</v>
      </c>
      <c r="C34" s="41"/>
    </row>
    <row r="35" ht="15.75" customHeight="1" spans="1:3">
      <c r="A35" s="49">
        <v>31</v>
      </c>
      <c r="B35" s="50" t="s">
        <v>425</v>
      </c>
      <c r="C35" s="41"/>
    </row>
    <row r="36" ht="15.75" customHeight="1" spans="1:3">
      <c r="A36" s="49">
        <v>32</v>
      </c>
      <c r="B36" s="50" t="s">
        <v>426</v>
      </c>
      <c r="C36" s="41"/>
    </row>
    <row r="37" ht="15.75" customHeight="1" spans="1:3">
      <c r="A37" s="49">
        <v>33</v>
      </c>
      <c r="B37" s="50" t="s">
        <v>427</v>
      </c>
      <c r="C37" s="41">
        <f>SUM(C38:C43)</f>
        <v>0</v>
      </c>
    </row>
    <row r="38" ht="15.75" customHeight="1" spans="1:3">
      <c r="A38" s="49">
        <v>34</v>
      </c>
      <c r="B38" s="50" t="s">
        <v>386</v>
      </c>
      <c r="C38" s="41"/>
    </row>
    <row r="39" ht="15.75" customHeight="1" spans="1:3">
      <c r="A39" s="49">
        <v>35</v>
      </c>
      <c r="B39" s="50" t="s">
        <v>387</v>
      </c>
      <c r="C39" s="41"/>
    </row>
    <row r="40" ht="15.75" customHeight="1" spans="1:3">
      <c r="A40" s="49">
        <v>36</v>
      </c>
      <c r="B40" s="50" t="s">
        <v>388</v>
      </c>
      <c r="C40" s="41"/>
    </row>
    <row r="41" ht="15.75" customHeight="1" spans="1:3">
      <c r="A41" s="49">
        <v>37</v>
      </c>
      <c r="B41" s="50" t="s">
        <v>428</v>
      </c>
      <c r="C41" s="41"/>
    </row>
    <row r="42" ht="15.75" customHeight="1" spans="1:3">
      <c r="A42" s="49">
        <v>38</v>
      </c>
      <c r="B42" s="50" t="s">
        <v>429</v>
      </c>
      <c r="C42" s="41"/>
    </row>
    <row r="43" ht="15.75" customHeight="1" spans="1:3">
      <c r="A43" s="51">
        <v>39</v>
      </c>
      <c r="B43" s="155" t="s">
        <v>430</v>
      </c>
      <c r="C43" s="42"/>
    </row>
  </sheetData>
  <mergeCells count="1">
    <mergeCell ref="A2:C2"/>
  </mergeCells>
  <printOptions horizontalCentered="1"/>
  <pageMargins left="0.748031496062992" right="0.551181102362205" top="0.984251968503937" bottom="0.78740157480315" header="0.511811023622047" footer="0.511811023622047"/>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0" master=""/>
  <rangeList sheetStid="41" master=""/>
  <rangeList sheetStid="42" master=""/>
  <rangeList sheetStid="43" master=""/>
  <rangeList sheetStid="4" master="">
    <arrUserId title="区域1" rangeCreator="" othersAccessPermission="edit"/>
  </rangeList>
  <rangeList sheetStid="5" master=""/>
  <rangeList sheetStid="6" master=""/>
  <rangeList sheetStid="7" master=""/>
  <rangeList sheetStid="8" master=""/>
  <rangeList sheetStid="9" master=""/>
  <rangeList sheetStid="10" master="">
    <arrUserId title="区域1" rangeCreator="" othersAccessPermission="edit"/>
    <arrUserId title="区域1_1" rangeCreator="" othersAccessPermission="edit"/>
    <arrUserId title="区域1_2" rangeCreator="" othersAccessPermission="edit"/>
  </rangeList>
  <rangeList sheetStid="11" master="">
    <arrUserId title="区域1" rangeCreator="" othersAccessPermission="edit"/>
  </rangeList>
  <rangeList sheetStid="12" master=""/>
  <rangeList sheetStid="13" master=""/>
  <rangeList sheetStid="14" master=""/>
  <rangeList sheetStid="15" master=""/>
  <rangeList sheetStid="16" master=""/>
  <rangeList sheetStid="17" master=""/>
  <rangeList sheetStid="18" master=""/>
  <rangeList sheetStid="19" master=""/>
  <rangeList sheetStid="20" master=""/>
  <rangeList sheetStid="21" master=""/>
  <rangeList sheetStid="22" master=""/>
  <rangeList sheetStid="23" master=""/>
  <rangeList sheetStid="24" master=""/>
  <rangeList sheetStid="25" master=""/>
  <rangeList sheetStid="26" master=""/>
  <rangeList sheetStid="27" master=""/>
  <rangeList sheetStid="28" master=""/>
  <rangeList sheetStid="29" master=""/>
  <rangeList sheetStid="30" master=""/>
  <rangeList sheetStid="31" master=""/>
  <rangeList sheetStid="32" master=""/>
  <rangeList sheetStid="33" master=""/>
  <rangeList sheetStid="34" master=""/>
  <rangeList sheetStid="35" master=""/>
  <rangeList sheetStid="36" master=""/>
  <rangeList sheetStid="37" master=""/>
  <rangeList sheetStid="38" master=""/>
  <rangeList sheetStid="39"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封面</vt:lpstr>
      <vt:lpstr>表单目录</vt:lpstr>
      <vt:lpstr>A000000 企业基础信息表</vt:lpstr>
      <vt:lpstr>基础信息表-代码表</vt:lpstr>
      <vt:lpstr>A100000 中华人民共和国企业所得税年度纳税申报表（A类）</vt:lpstr>
      <vt:lpstr>A101010 一般企业收入明细表</vt:lpstr>
      <vt:lpstr>A101020 金融企业收入明细表</vt:lpstr>
      <vt:lpstr>A102010 一般企业成本支出明细表</vt:lpstr>
      <vt:lpstr>A102020 金融企业支出明细表</vt:lpstr>
      <vt:lpstr>A103000 事业单位、民间非营利组织收入、支出明细表</vt:lpstr>
      <vt:lpstr>A104000 期间费用明细表</vt:lpstr>
      <vt:lpstr>A105000 纳税调整项目明细表</vt:lpstr>
      <vt:lpstr>A105010 视同销售和房地产开发企业特定业务纳税调整明细表</vt:lpstr>
      <vt:lpstr>A105020 未按权责发生制确认收入纳税调整明细表</vt:lpstr>
      <vt:lpstr>A105030 投资收益纳税调整明细表</vt:lpstr>
      <vt:lpstr>A105040 专项用途财政性资金纳税调整表</vt:lpstr>
      <vt:lpstr>A105050 职工薪酬支出及纳税调整明细表</vt:lpstr>
      <vt:lpstr>A105060 广告费和业务宣传费等跨年度纳税调整明细表</vt:lpstr>
      <vt:lpstr>A105070 捐赠支出及纳税调整明细表</vt:lpstr>
      <vt:lpstr>A105080 资产折旧、摊销纳税调整明细表</vt:lpstr>
      <vt:lpstr>A105090 资产损失税前扣除及纳税调整明细表</vt:lpstr>
      <vt:lpstr>A105100 企业重组及递延纳税事项纳税调整明细表</vt:lpstr>
      <vt:lpstr>A105110 政策性搬迁纳税调整明细表</vt:lpstr>
      <vt:lpstr>A105120 贷款损失准备金及纳税调整明细表</vt:lpstr>
      <vt:lpstr>A106000 企业所得税弥补亏损明细表</vt:lpstr>
      <vt:lpstr>A107010 免税、减计收入及加计扣除优惠明细表</vt:lpstr>
      <vt:lpstr>A107011符合条件的居民企业之间的股息、红利等权益性投资收</vt:lpstr>
      <vt:lpstr>A107012 研发费用加计扣除优惠明细表</vt:lpstr>
      <vt:lpstr>A107020 所得减免优惠明细表</vt:lpstr>
      <vt:lpstr>A107030 抵扣应纳税所得额明细表</vt:lpstr>
      <vt:lpstr>A107040 减免所得税优惠明细表</vt:lpstr>
      <vt:lpstr>A107041 高新技术企业优惠情况及明细表</vt:lpstr>
      <vt:lpstr>A107042 软件、集成电路企业优惠情况及明细表</vt:lpstr>
      <vt:lpstr>A107050 税额抵免税明细表</vt:lpstr>
      <vt:lpstr>A108000 境外所得税收抵免明细表</vt:lpstr>
      <vt:lpstr>A108010 境外所得纳税调整后所得明细表</vt:lpstr>
      <vt:lpstr>A108020 境外分支机构弥补亏损明细表</vt:lpstr>
      <vt:lpstr>A108030 跨年度结转抵免境外所得税明细表</vt:lpstr>
      <vt:lpstr>A109000 跨地区经营汇总纳税企业年度分摊企业所得税明细表</vt:lpstr>
      <vt:lpstr>A109010 企业所得税汇总纳税分支机构所得税分配表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2018-01-13T13:26:00Z</dcterms:created>
  <cp:lastPrinted>2022-01-06T05:18:00Z</cp:lastPrinted>
  <dcterms:modified xsi:type="dcterms:W3CDTF">2023-08-19T14:27:38Z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DA96F7EFD3964A2BB90DA3E3B7F162AC</vt:lpwstr>
  </property>
</Properties>
</file>